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_11\2 CuV\"/>
    </mc:Choice>
  </mc:AlternateContent>
  <xr:revisionPtr revIDLastSave="0" documentId="13_ncr:1_{659D88C3-9A7F-4760-AE20-9E7D7F818330}" xr6:coauthVersionLast="36" xr6:coauthVersionMax="47" xr10:uidLastSave="{00000000-0000-0000-0000-000000000000}"/>
  <bookViews>
    <workbookView xWindow="1860" yWindow="2060" windowWidth="31340" windowHeight="18950" activeTab="1" xr2:uid="{00000000-000D-0000-FFFF-FFFF00000000}"/>
  </bookViews>
  <sheets>
    <sheet name="Schlüssel generieren" sheetId="1" r:id="rId1"/>
    <sheet name="Ver- und Entschlüsseln mit RSA" sheetId="3" r:id="rId2"/>
    <sheet name="private key erraten" sheetId="5" r:id="rId3"/>
    <sheet name="ErweitertesEuklidverfahren" sheetId="2" r:id="rId4"/>
    <sheet name="ModularesPotenzieren 1" sheetId="4" state="hidden" r:id="rId5"/>
  </sheets>
  <calcPr calcId="191029"/>
</workbook>
</file>

<file path=xl/calcChain.xml><?xml version="1.0" encoding="utf-8"?>
<calcChain xmlns="http://schemas.openxmlformats.org/spreadsheetml/2006/main">
  <c r="F108" i="5" l="1"/>
  <c r="B105" i="5"/>
  <c r="C16" i="1"/>
  <c r="D8" i="5"/>
  <c r="C8" i="5"/>
  <c r="C10" i="5" s="1"/>
  <c r="F10" i="5"/>
  <c r="F9" i="2"/>
  <c r="E18" i="4"/>
  <c r="C19" i="4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F42" i="4" s="1"/>
  <c r="C8" i="4"/>
  <c r="E8" i="4" s="1"/>
  <c r="B22" i="3"/>
  <c r="C22" i="3" s="1"/>
  <c r="E22" i="3" s="1"/>
  <c r="W19" i="2"/>
  <c r="C12" i="3"/>
  <c r="C7" i="1"/>
  <c r="B9" i="2" s="1"/>
  <c r="C6" i="1"/>
  <c r="D6" i="5" a="1"/>
  <c r="D4" i="1" a="1"/>
  <c r="D3" i="1" a="1"/>
  <c r="C17" i="1" l="1"/>
  <c r="J21" i="3" s="1"/>
  <c r="D6" i="1"/>
  <c r="D103" i="5"/>
  <c r="B108" i="5" s="1"/>
  <c r="D108" i="5" s="1"/>
  <c r="B23" i="3"/>
  <c r="C23" i="3" s="1"/>
  <c r="G23" i="3" s="1"/>
  <c r="G22" i="3"/>
  <c r="E35" i="4"/>
  <c r="E27" i="4"/>
  <c r="E19" i="4"/>
  <c r="E36" i="4"/>
  <c r="E28" i="4"/>
  <c r="E20" i="4"/>
  <c r="E39" i="4"/>
  <c r="E31" i="4"/>
  <c r="E23" i="4"/>
  <c r="E32" i="4"/>
  <c r="E24" i="4"/>
  <c r="E42" i="4"/>
  <c r="E38" i="4"/>
  <c r="E34" i="4"/>
  <c r="E30" i="4"/>
  <c r="E26" i="4"/>
  <c r="E22" i="4"/>
  <c r="F41" i="4"/>
  <c r="E40" i="4"/>
  <c r="E41" i="4"/>
  <c r="E37" i="4"/>
  <c r="E33" i="4"/>
  <c r="E29" i="4"/>
  <c r="E25" i="4"/>
  <c r="E21" i="4"/>
  <c r="D6" i="5"/>
  <c r="B6" i="2"/>
  <c r="D9" i="2"/>
  <c r="H9" i="2"/>
  <c r="F18" i="4"/>
  <c r="H8" i="4"/>
  <c r="G18" i="4"/>
  <c r="D23" i="3"/>
  <c r="E23" i="3" s="1"/>
  <c r="F22" i="3"/>
  <c r="B24" i="3"/>
  <c r="C24" i="3" s="1"/>
  <c r="G24" i="3" s="1"/>
  <c r="E12" i="3"/>
  <c r="H12" i="3" s="1"/>
  <c r="C20" i="1"/>
  <c r="E10" i="1"/>
  <c r="F10" i="1" s="1"/>
  <c r="D3" i="1"/>
  <c r="D4" i="1"/>
  <c r="H108" i="5" l="1"/>
  <c r="N108" i="5" s="1"/>
  <c r="F23" i="3"/>
  <c r="I23" i="3" s="1"/>
  <c r="I22" i="3"/>
  <c r="J22" i="3" s="1"/>
  <c r="N9" i="2"/>
  <c r="L9" i="2"/>
  <c r="K9" i="2"/>
  <c r="J9" i="2"/>
  <c r="F11" i="2"/>
  <c r="B11" i="2"/>
  <c r="F19" i="4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G20" i="4"/>
  <c r="G19" i="4"/>
  <c r="D24" i="3"/>
  <c r="E24" i="3" s="1"/>
  <c r="B25" i="3"/>
  <c r="C25" i="3" s="1"/>
  <c r="B110" i="5" l="1"/>
  <c r="F110" i="5"/>
  <c r="J108" i="5"/>
  <c r="D110" i="5"/>
  <c r="K108" i="5"/>
  <c r="L108" i="5"/>
  <c r="H110" i="5"/>
  <c r="B112" i="5" s="1"/>
  <c r="J23" i="3"/>
  <c r="G25" i="3"/>
  <c r="F24" i="3"/>
  <c r="I24" i="3" s="1"/>
  <c r="J24" i="3" s="1"/>
  <c r="D11" i="2"/>
  <c r="H11" i="2"/>
  <c r="G21" i="4"/>
  <c r="D25" i="3"/>
  <c r="E25" i="3" s="1"/>
  <c r="B26" i="3"/>
  <c r="C26" i="3" s="1"/>
  <c r="G26" i="3" s="1"/>
  <c r="J110" i="5" l="1"/>
  <c r="N110" i="5"/>
  <c r="F112" i="5"/>
  <c r="K110" i="5"/>
  <c r="L110" i="5"/>
  <c r="D112" i="5"/>
  <c r="H112" i="5"/>
  <c r="J112" i="5" s="1"/>
  <c r="F25" i="3"/>
  <c r="N11" i="2"/>
  <c r="L11" i="2"/>
  <c r="K11" i="2"/>
  <c r="J11" i="2"/>
  <c r="B13" i="2"/>
  <c r="F13" i="2"/>
  <c r="G22" i="4"/>
  <c r="D26" i="3"/>
  <c r="E26" i="3" s="1"/>
  <c r="B27" i="3"/>
  <c r="C27" i="3" s="1"/>
  <c r="F114" i="5" l="1"/>
  <c r="K112" i="5"/>
  <c r="N112" i="5"/>
  <c r="L112" i="5"/>
  <c r="B114" i="5"/>
  <c r="G114" i="5" s="1"/>
  <c r="I27" i="3"/>
  <c r="J27" i="3"/>
  <c r="G27" i="3"/>
  <c r="F26" i="3"/>
  <c r="I26" i="3" s="1"/>
  <c r="J26" i="3" s="1"/>
  <c r="I25" i="3"/>
  <c r="J25" i="3" s="1"/>
  <c r="D13" i="2"/>
  <c r="H13" i="2"/>
  <c r="G23" i="4"/>
  <c r="B25" i="4"/>
  <c r="E27" i="3"/>
  <c r="D27" i="3"/>
  <c r="F27" i="3"/>
  <c r="B28" i="3"/>
  <c r="H114" i="5" l="1"/>
  <c r="K114" i="5" s="1"/>
  <c r="D114" i="5"/>
  <c r="E114" i="5"/>
  <c r="C114" i="5"/>
  <c r="N13" i="2"/>
  <c r="K13" i="2"/>
  <c r="L13" i="2"/>
  <c r="J13" i="2"/>
  <c r="B15" i="2"/>
  <c r="F15" i="2"/>
  <c r="G24" i="4"/>
  <c r="B26" i="4"/>
  <c r="C28" i="3"/>
  <c r="B29" i="3"/>
  <c r="L114" i="5" l="1"/>
  <c r="J114" i="5"/>
  <c r="F116" i="5"/>
  <c r="O114" i="5"/>
  <c r="B116" i="5"/>
  <c r="N114" i="5"/>
  <c r="D116" i="5"/>
  <c r="Q114" i="5"/>
  <c r="I28" i="3"/>
  <c r="J28" i="3"/>
  <c r="G28" i="3"/>
  <c r="D15" i="2"/>
  <c r="H15" i="2"/>
  <c r="C15" i="2"/>
  <c r="E15" i="2"/>
  <c r="G15" i="2"/>
  <c r="G25" i="4"/>
  <c r="B27" i="4"/>
  <c r="B30" i="3"/>
  <c r="C29" i="3"/>
  <c r="E28" i="3"/>
  <c r="F28" i="3"/>
  <c r="D28" i="3"/>
  <c r="E116" i="5" l="1"/>
  <c r="C116" i="5"/>
  <c r="G116" i="5"/>
  <c r="H116" i="5"/>
  <c r="R114" i="5"/>
  <c r="Q112" i="5"/>
  <c r="I29" i="3"/>
  <c r="J29" i="3"/>
  <c r="G29" i="3"/>
  <c r="N15" i="2"/>
  <c r="J15" i="2"/>
  <c r="L15" i="2"/>
  <c r="K15" i="2"/>
  <c r="F17" i="2"/>
  <c r="B17" i="2"/>
  <c r="G26" i="4"/>
  <c r="B28" i="4"/>
  <c r="C30" i="3"/>
  <c r="B31" i="3"/>
  <c r="F29" i="3"/>
  <c r="D29" i="3"/>
  <c r="E29" i="3"/>
  <c r="L116" i="5" l="1"/>
  <c r="B118" i="5"/>
  <c r="O116" i="5"/>
  <c r="N116" i="5"/>
  <c r="J116" i="5"/>
  <c r="K116" i="5"/>
  <c r="Q116" i="5"/>
  <c r="R116" i="5" s="1"/>
  <c r="F118" i="5"/>
  <c r="D118" i="5" s="1"/>
  <c r="R112" i="5"/>
  <c r="I30" i="3"/>
  <c r="J30" i="3"/>
  <c r="G30" i="3"/>
  <c r="H17" i="2"/>
  <c r="D17" i="2"/>
  <c r="C17" i="2"/>
  <c r="G17" i="2"/>
  <c r="E17" i="2"/>
  <c r="G27" i="4"/>
  <c r="B29" i="4"/>
  <c r="F30" i="3"/>
  <c r="D30" i="3"/>
  <c r="E30" i="3"/>
  <c r="C31" i="3"/>
  <c r="B32" i="3"/>
  <c r="E118" i="5" l="1"/>
  <c r="G118" i="5"/>
  <c r="C118" i="5"/>
  <c r="O112" i="5"/>
  <c r="Q110" i="5"/>
  <c r="H118" i="5"/>
  <c r="I31" i="3"/>
  <c r="J31" i="3"/>
  <c r="G31" i="3"/>
  <c r="B19" i="2"/>
  <c r="G19" i="2" s="1"/>
  <c r="N17" i="2"/>
  <c r="L17" i="2"/>
  <c r="K17" i="2"/>
  <c r="J17" i="2"/>
  <c r="F19" i="2"/>
  <c r="G28" i="4"/>
  <c r="B30" i="4"/>
  <c r="C32" i="3"/>
  <c r="B33" i="3"/>
  <c r="E31" i="3"/>
  <c r="F31" i="3"/>
  <c r="D31" i="3"/>
  <c r="O118" i="5" l="1"/>
  <c r="Q118" i="5"/>
  <c r="R118" i="5" s="1"/>
  <c r="L118" i="5"/>
  <c r="K118" i="5"/>
  <c r="J118" i="5"/>
  <c r="B120" i="5"/>
  <c r="F120" i="5"/>
  <c r="N118" i="5"/>
  <c r="R110" i="5"/>
  <c r="O110" i="5" s="1"/>
  <c r="H19" i="2"/>
  <c r="I32" i="3"/>
  <c r="J32" i="3"/>
  <c r="G32" i="3"/>
  <c r="E19" i="2"/>
  <c r="C19" i="2"/>
  <c r="D19" i="2"/>
  <c r="G29" i="4"/>
  <c r="B31" i="4"/>
  <c r="E32" i="3"/>
  <c r="F32" i="3"/>
  <c r="D32" i="3"/>
  <c r="B34" i="3"/>
  <c r="C33" i="3"/>
  <c r="G120" i="5" l="1"/>
  <c r="C120" i="5"/>
  <c r="E120" i="5"/>
  <c r="H120" i="5"/>
  <c r="D120" i="5"/>
  <c r="Q108" i="5"/>
  <c r="R108" i="5" s="1"/>
  <c r="B21" i="2"/>
  <c r="E21" i="2" s="1"/>
  <c r="J19" i="2"/>
  <c r="L19" i="2"/>
  <c r="N19" i="2"/>
  <c r="F21" i="2"/>
  <c r="D21" i="2" s="1"/>
  <c r="K19" i="2"/>
  <c r="I33" i="3"/>
  <c r="J33" i="3"/>
  <c r="G33" i="3"/>
  <c r="B32" i="4"/>
  <c r="G30" i="4"/>
  <c r="C34" i="3"/>
  <c r="B35" i="3"/>
  <c r="F33" i="3"/>
  <c r="D33" i="3"/>
  <c r="E33" i="3"/>
  <c r="O108" i="5" l="1"/>
  <c r="S108" i="5"/>
  <c r="T108" i="5"/>
  <c r="B122" i="5"/>
  <c r="Q120" i="5"/>
  <c r="R120" i="5" s="1"/>
  <c r="F122" i="5"/>
  <c r="H122" i="5"/>
  <c r="O120" i="5"/>
  <c r="N120" i="5"/>
  <c r="H21" i="2"/>
  <c r="B23" i="2" s="1"/>
  <c r="G23" i="2" s="1"/>
  <c r="G21" i="2"/>
  <c r="C21" i="2"/>
  <c r="I34" i="3"/>
  <c r="J34" i="3"/>
  <c r="G34" i="3"/>
  <c r="B33" i="4"/>
  <c r="G31" i="4"/>
  <c r="F34" i="3"/>
  <c r="D34" i="3"/>
  <c r="E34" i="3"/>
  <c r="C35" i="3"/>
  <c r="B36" i="3"/>
  <c r="G122" i="5" l="1"/>
  <c r="E122" i="5"/>
  <c r="C122" i="5"/>
  <c r="D122" i="5"/>
  <c r="H124" i="5"/>
  <c r="O122" i="5"/>
  <c r="D124" i="5"/>
  <c r="Q122" i="5"/>
  <c r="R122" i="5" s="1"/>
  <c r="N122" i="5"/>
  <c r="F124" i="5"/>
  <c r="B124" i="5"/>
  <c r="N21" i="2"/>
  <c r="F23" i="2"/>
  <c r="D23" i="2" s="1"/>
  <c r="I35" i="3"/>
  <c r="J35" i="3"/>
  <c r="G35" i="3"/>
  <c r="E23" i="2"/>
  <c r="C23" i="2"/>
  <c r="G32" i="4"/>
  <c r="B34" i="4"/>
  <c r="C36" i="3"/>
  <c r="B37" i="3"/>
  <c r="E35" i="3"/>
  <c r="F35" i="3"/>
  <c r="D35" i="3"/>
  <c r="E124" i="5" l="1"/>
  <c r="C124" i="5"/>
  <c r="G124" i="5"/>
  <c r="O124" i="5"/>
  <c r="N124" i="5"/>
  <c r="F126" i="5"/>
  <c r="D126" i="5"/>
  <c r="H126" i="5"/>
  <c r="B126" i="5"/>
  <c r="Q124" i="5"/>
  <c r="R124" i="5" s="1"/>
  <c r="H23" i="2"/>
  <c r="N23" i="2" s="1"/>
  <c r="I36" i="3"/>
  <c r="J36" i="3"/>
  <c r="G36" i="3"/>
  <c r="G33" i="4"/>
  <c r="B35" i="4"/>
  <c r="E36" i="3"/>
  <c r="F36" i="3"/>
  <c r="D36" i="3"/>
  <c r="B38" i="3"/>
  <c r="C37" i="3"/>
  <c r="E126" i="5" l="1"/>
  <c r="G126" i="5"/>
  <c r="C126" i="5"/>
  <c r="Q126" i="5"/>
  <c r="R126" i="5" s="1"/>
  <c r="O126" i="5"/>
  <c r="N126" i="5"/>
  <c r="F128" i="5"/>
  <c r="B128" i="5"/>
  <c r="H128" i="5"/>
  <c r="D128" i="5"/>
  <c r="F25" i="2"/>
  <c r="B25" i="2"/>
  <c r="E25" i="2" s="1"/>
  <c r="I37" i="3"/>
  <c r="J37" i="3"/>
  <c r="G37" i="3"/>
  <c r="B36" i="4"/>
  <c r="G34" i="4"/>
  <c r="B39" i="3"/>
  <c r="C38" i="3"/>
  <c r="F37" i="3"/>
  <c r="D37" i="3"/>
  <c r="E37" i="3"/>
  <c r="H130" i="5" l="1"/>
  <c r="F130" i="5"/>
  <c r="N128" i="5"/>
  <c r="D130" i="5"/>
  <c r="Q128" i="5"/>
  <c r="R128" i="5" s="1"/>
  <c r="O128" i="5"/>
  <c r="B130" i="5"/>
  <c r="G128" i="5"/>
  <c r="E128" i="5"/>
  <c r="C128" i="5"/>
  <c r="D25" i="2"/>
  <c r="G25" i="2"/>
  <c r="C25" i="2"/>
  <c r="H25" i="2"/>
  <c r="B27" i="2" s="1"/>
  <c r="I38" i="3"/>
  <c r="J38" i="3"/>
  <c r="G38" i="3"/>
  <c r="B37" i="4"/>
  <c r="G35" i="4"/>
  <c r="C39" i="3"/>
  <c r="B40" i="3"/>
  <c r="F38" i="3"/>
  <c r="D38" i="3"/>
  <c r="E38" i="3"/>
  <c r="G130" i="5" l="1"/>
  <c r="C130" i="5"/>
  <c r="E130" i="5"/>
  <c r="O130" i="5"/>
  <c r="N130" i="5"/>
  <c r="H132" i="5"/>
  <c r="F132" i="5"/>
  <c r="D132" i="5"/>
  <c r="B132" i="5"/>
  <c r="Q130" i="5"/>
  <c r="R130" i="5" s="1"/>
  <c r="N25" i="2"/>
  <c r="F27" i="2"/>
  <c r="H27" i="2" s="1"/>
  <c r="E27" i="2"/>
  <c r="G27" i="2"/>
  <c r="C27" i="2"/>
  <c r="I39" i="3"/>
  <c r="J39" i="3"/>
  <c r="G39" i="3"/>
  <c r="B38" i="4"/>
  <c r="G36" i="4"/>
  <c r="E39" i="3"/>
  <c r="F39" i="3"/>
  <c r="D39" i="3"/>
  <c r="C40" i="3"/>
  <c r="B41" i="3"/>
  <c r="B134" i="5" l="1"/>
  <c r="N132" i="5"/>
  <c r="F134" i="5"/>
  <c r="Q132" i="5"/>
  <c r="R132" i="5" s="1"/>
  <c r="O132" i="5"/>
  <c r="H134" i="5"/>
  <c r="D134" i="5"/>
  <c r="C132" i="5"/>
  <c r="E132" i="5"/>
  <c r="G132" i="5"/>
  <c r="D27" i="2"/>
  <c r="F29" i="2"/>
  <c r="O27" i="2"/>
  <c r="H29" i="2"/>
  <c r="N27" i="2"/>
  <c r="B29" i="2"/>
  <c r="Q27" i="2"/>
  <c r="D29" i="2"/>
  <c r="I40" i="3"/>
  <c r="J40" i="3"/>
  <c r="G40" i="3"/>
  <c r="B39" i="4"/>
  <c r="G37" i="4"/>
  <c r="E40" i="3"/>
  <c r="F40" i="3"/>
  <c r="D40" i="3"/>
  <c r="C41" i="3"/>
  <c r="B42" i="3"/>
  <c r="Q134" i="5" l="1"/>
  <c r="R134" i="5" s="1"/>
  <c r="N134" i="5"/>
  <c r="D136" i="5"/>
  <c r="O134" i="5"/>
  <c r="H136" i="5"/>
  <c r="F136" i="5"/>
  <c r="B136" i="5"/>
  <c r="C134" i="5"/>
  <c r="G134" i="5"/>
  <c r="E134" i="5"/>
  <c r="D31" i="2"/>
  <c r="Q29" i="2"/>
  <c r="R29" i="2" s="1"/>
  <c r="F31" i="2"/>
  <c r="N29" i="2"/>
  <c r="O29" i="2"/>
  <c r="H31" i="2"/>
  <c r="B31" i="2"/>
  <c r="R27" i="2"/>
  <c r="C29" i="2"/>
  <c r="E29" i="2"/>
  <c r="G29" i="2"/>
  <c r="I41" i="3"/>
  <c r="J41" i="3"/>
  <c r="G41" i="3"/>
  <c r="B40" i="4"/>
  <c r="G38" i="4"/>
  <c r="F41" i="3"/>
  <c r="D41" i="3"/>
  <c r="E41" i="3"/>
  <c r="B43" i="3"/>
  <c r="C42" i="3"/>
  <c r="E136" i="5" l="1"/>
  <c r="G136" i="5"/>
  <c r="C136" i="5"/>
  <c r="D138" i="5"/>
  <c r="O136" i="5"/>
  <c r="Q136" i="5"/>
  <c r="R136" i="5" s="1"/>
  <c r="H138" i="5"/>
  <c r="N136" i="5"/>
  <c r="F138" i="5"/>
  <c r="B138" i="5"/>
  <c r="E31" i="2"/>
  <c r="C31" i="2"/>
  <c r="G31" i="2"/>
  <c r="Q25" i="2"/>
  <c r="D33" i="2"/>
  <c r="B33" i="2"/>
  <c r="H33" i="2"/>
  <c r="N31" i="2"/>
  <c r="O31" i="2"/>
  <c r="F33" i="2"/>
  <c r="Q31" i="2"/>
  <c r="R31" i="2" s="1"/>
  <c r="I42" i="3"/>
  <c r="J42" i="3"/>
  <c r="G42" i="3"/>
  <c r="B41" i="4"/>
  <c r="G39" i="4"/>
  <c r="B44" i="3"/>
  <c r="C43" i="3"/>
  <c r="F42" i="3"/>
  <c r="D42" i="3"/>
  <c r="E42" i="3"/>
  <c r="E138" i="5" l="1"/>
  <c r="G138" i="5"/>
  <c r="C138" i="5"/>
  <c r="B140" i="5"/>
  <c r="O138" i="5"/>
  <c r="Q138" i="5"/>
  <c r="R138" i="5" s="1"/>
  <c r="H140" i="5"/>
  <c r="N138" i="5"/>
  <c r="F140" i="5"/>
  <c r="D140" i="5"/>
  <c r="C33" i="2"/>
  <c r="G33" i="2"/>
  <c r="E33" i="2"/>
  <c r="O33" i="2"/>
  <c r="F35" i="2"/>
  <c r="N33" i="2"/>
  <c r="H35" i="2"/>
  <c r="D35" i="2"/>
  <c r="B35" i="2"/>
  <c r="Q33" i="2"/>
  <c r="R33" i="2" s="1"/>
  <c r="R25" i="2"/>
  <c r="Q23" i="2" s="1"/>
  <c r="O25" i="2"/>
  <c r="I43" i="3"/>
  <c r="J43" i="3"/>
  <c r="G43" i="3"/>
  <c r="B42" i="4"/>
  <c r="G40" i="4"/>
  <c r="C44" i="3"/>
  <c r="B45" i="3"/>
  <c r="E43" i="3"/>
  <c r="F43" i="3"/>
  <c r="D43" i="3"/>
  <c r="E140" i="5" l="1"/>
  <c r="G140" i="5"/>
  <c r="C140" i="5"/>
  <c r="D142" i="5"/>
  <c r="B142" i="5"/>
  <c r="Q140" i="5"/>
  <c r="R140" i="5" s="1"/>
  <c r="O140" i="5"/>
  <c r="N140" i="5"/>
  <c r="H142" i="5"/>
  <c r="F142" i="5"/>
  <c r="R23" i="2"/>
  <c r="Q21" i="2" s="1"/>
  <c r="O23" i="2"/>
  <c r="O35" i="2"/>
  <c r="B37" i="2"/>
  <c r="Q35" i="2"/>
  <c r="R35" i="2" s="1"/>
  <c r="N35" i="2"/>
  <c r="D37" i="2"/>
  <c r="H37" i="2"/>
  <c r="F37" i="2"/>
  <c r="E35" i="2"/>
  <c r="C35" i="2"/>
  <c r="G35" i="2"/>
  <c r="I44" i="3"/>
  <c r="J44" i="3"/>
  <c r="G44" i="3"/>
  <c r="G42" i="4"/>
  <c r="G41" i="4"/>
  <c r="D41" i="4"/>
  <c r="D42" i="4" s="1"/>
  <c r="E44" i="3"/>
  <c r="F44" i="3"/>
  <c r="D44" i="3"/>
  <c r="C45" i="3"/>
  <c r="B46" i="3"/>
  <c r="C46" i="3" s="1"/>
  <c r="F144" i="5" l="1"/>
  <c r="H144" i="5"/>
  <c r="D144" i="5"/>
  <c r="O142" i="5"/>
  <c r="B144" i="5"/>
  <c r="Q142" i="5"/>
  <c r="R142" i="5" s="1"/>
  <c r="N142" i="5"/>
  <c r="C142" i="5"/>
  <c r="G142" i="5"/>
  <c r="E142" i="5"/>
  <c r="V21" i="2"/>
  <c r="R21" i="2"/>
  <c r="H39" i="2"/>
  <c r="N37" i="2"/>
  <c r="Q37" i="2"/>
  <c r="R37" i="2" s="1"/>
  <c r="D39" i="2"/>
  <c r="B39" i="2"/>
  <c r="F39" i="2"/>
  <c r="O37" i="2"/>
  <c r="E37" i="2"/>
  <c r="G37" i="2"/>
  <c r="C37" i="2"/>
  <c r="I45" i="3"/>
  <c r="J45" i="3"/>
  <c r="G45" i="3"/>
  <c r="I46" i="3"/>
  <c r="J46" i="3"/>
  <c r="G46" i="3"/>
  <c r="F46" i="3"/>
  <c r="D46" i="3"/>
  <c r="E46" i="3"/>
  <c r="F45" i="3"/>
  <c r="D45" i="3"/>
  <c r="E45" i="3"/>
  <c r="E144" i="5" l="1"/>
  <c r="G144" i="5"/>
  <c r="C144" i="5"/>
  <c r="H146" i="5"/>
  <c r="N144" i="5"/>
  <c r="F146" i="5"/>
  <c r="D146" i="5"/>
  <c r="O144" i="5"/>
  <c r="B146" i="5"/>
  <c r="Q144" i="5"/>
  <c r="R144" i="5" s="1"/>
  <c r="O21" i="2"/>
  <c r="Q19" i="2"/>
  <c r="C39" i="2"/>
  <c r="G39" i="2"/>
  <c r="E39" i="2"/>
  <c r="N39" i="2"/>
  <c r="F41" i="2"/>
  <c r="B41" i="2"/>
  <c r="O39" i="2"/>
  <c r="H41" i="2"/>
  <c r="Q39" i="2"/>
  <c r="R39" i="2" s="1"/>
  <c r="D41" i="2"/>
  <c r="C146" i="5" l="1"/>
  <c r="E146" i="5"/>
  <c r="G146" i="5"/>
  <c r="O146" i="5"/>
  <c r="N146" i="5"/>
  <c r="H148" i="5"/>
  <c r="D148" i="5"/>
  <c r="B148" i="5"/>
  <c r="Q146" i="5"/>
  <c r="R146" i="5" s="1"/>
  <c r="F148" i="5"/>
  <c r="N41" i="2"/>
  <c r="F43" i="2"/>
  <c r="D43" i="2"/>
  <c r="O41" i="2"/>
  <c r="Q41" i="2"/>
  <c r="R41" i="2" s="1"/>
  <c r="B43" i="2"/>
  <c r="H43" i="2"/>
  <c r="G41" i="2"/>
  <c r="C41" i="2"/>
  <c r="E41" i="2"/>
  <c r="R19" i="2"/>
  <c r="O19" i="2" s="1"/>
  <c r="G148" i="5" l="1"/>
  <c r="E148" i="5"/>
  <c r="C148" i="5"/>
  <c r="Q148" i="5"/>
  <c r="R148" i="5" s="1"/>
  <c r="O148" i="5"/>
  <c r="N148" i="5"/>
  <c r="F150" i="5"/>
  <c r="D150" i="5"/>
  <c r="H150" i="5"/>
  <c r="B150" i="5"/>
  <c r="Q17" i="2"/>
  <c r="D45" i="2"/>
  <c r="O43" i="2"/>
  <c r="H45" i="2"/>
  <c r="Q43" i="2"/>
  <c r="R43" i="2" s="1"/>
  <c r="B45" i="2"/>
  <c r="N43" i="2"/>
  <c r="F45" i="2"/>
  <c r="G43" i="2"/>
  <c r="C43" i="2"/>
  <c r="E43" i="2"/>
  <c r="O150" i="5" l="1"/>
  <c r="N150" i="5"/>
  <c r="H152" i="5"/>
  <c r="Q150" i="5"/>
  <c r="R150" i="5" s="1"/>
  <c r="D152" i="5"/>
  <c r="F152" i="5"/>
  <c r="B152" i="5"/>
  <c r="C150" i="5"/>
  <c r="G150" i="5"/>
  <c r="E150" i="5"/>
  <c r="D47" i="2"/>
  <c r="O45" i="2"/>
  <c r="F47" i="2"/>
  <c r="H47" i="2"/>
  <c r="Q45" i="2"/>
  <c r="R45" i="2" s="1"/>
  <c r="N45" i="2"/>
  <c r="B47" i="2"/>
  <c r="C45" i="2"/>
  <c r="E45" i="2"/>
  <c r="G45" i="2"/>
  <c r="R17" i="2"/>
  <c r="Q15" i="2" s="1"/>
  <c r="C152" i="5" l="1"/>
  <c r="E152" i="5"/>
  <c r="G152" i="5"/>
  <c r="N152" i="5"/>
  <c r="H154" i="5"/>
  <c r="D154" i="5"/>
  <c r="B154" i="5"/>
  <c r="O152" i="5"/>
  <c r="F154" i="5"/>
  <c r="Q152" i="5"/>
  <c r="R152" i="5" s="1"/>
  <c r="O17" i="2"/>
  <c r="O47" i="2"/>
  <c r="B49" i="2"/>
  <c r="H49" i="2"/>
  <c r="D49" i="2"/>
  <c r="N47" i="2"/>
  <c r="F49" i="2"/>
  <c r="Q47" i="2"/>
  <c r="R47" i="2" s="1"/>
  <c r="R15" i="2"/>
  <c r="O15" i="2" s="1"/>
  <c r="G47" i="2"/>
  <c r="E47" i="2"/>
  <c r="C47" i="2"/>
  <c r="C154" i="5" l="1"/>
  <c r="G154" i="5"/>
  <c r="E154" i="5"/>
  <c r="Q154" i="5"/>
  <c r="R154" i="5" s="1"/>
  <c r="N154" i="5"/>
  <c r="H156" i="5"/>
  <c r="D156" i="5"/>
  <c r="B156" i="5"/>
  <c r="F156" i="5"/>
  <c r="O154" i="5"/>
  <c r="Q49" i="2"/>
  <c r="R49" i="2" s="1"/>
  <c r="H51" i="2"/>
  <c r="F51" i="2"/>
  <c r="O49" i="2"/>
  <c r="N49" i="2"/>
  <c r="D51" i="2"/>
  <c r="B51" i="2"/>
  <c r="C49" i="2"/>
  <c r="E49" i="2"/>
  <c r="G49" i="2"/>
  <c r="Q13" i="2"/>
  <c r="Q156" i="5" l="1"/>
  <c r="R156" i="5" s="1"/>
  <c r="N156" i="5"/>
  <c r="H158" i="5"/>
  <c r="F158" i="5"/>
  <c r="O156" i="5"/>
  <c r="B158" i="5"/>
  <c r="D158" i="5"/>
  <c r="C156" i="5"/>
  <c r="G156" i="5"/>
  <c r="E156" i="5"/>
  <c r="R13" i="2"/>
  <c r="O13" i="2" s="1"/>
  <c r="C51" i="2"/>
  <c r="E51" i="2"/>
  <c r="G51" i="2"/>
  <c r="O51" i="2"/>
  <c r="B53" i="2"/>
  <c r="F53" i="2"/>
  <c r="N51" i="2"/>
  <c r="H53" i="2"/>
  <c r="Q51" i="2"/>
  <c r="R51" i="2" s="1"/>
  <c r="D53" i="2"/>
  <c r="Q158" i="5" l="1"/>
  <c r="R158" i="5" s="1"/>
  <c r="N158" i="5"/>
  <c r="O158" i="5"/>
  <c r="H160" i="5"/>
  <c r="D160" i="5"/>
  <c r="F160" i="5"/>
  <c r="B160" i="5"/>
  <c r="C158" i="5"/>
  <c r="G158" i="5"/>
  <c r="E158" i="5"/>
  <c r="Q11" i="2"/>
  <c r="R11" i="2" s="1"/>
  <c r="O11" i="2" s="1"/>
  <c r="H55" i="2"/>
  <c r="Q53" i="2"/>
  <c r="R53" i="2" s="1"/>
  <c r="N53" i="2"/>
  <c r="F55" i="2"/>
  <c r="O53" i="2"/>
  <c r="B55" i="2"/>
  <c r="D55" i="2"/>
  <c r="E53" i="2"/>
  <c r="C53" i="2"/>
  <c r="G53" i="2"/>
  <c r="G160" i="5" l="1"/>
  <c r="C160" i="5"/>
  <c r="E160" i="5"/>
  <c r="D162" i="5"/>
  <c r="N160" i="5"/>
  <c r="F162" i="5"/>
  <c r="O160" i="5"/>
  <c r="H162" i="5"/>
  <c r="Q160" i="5"/>
  <c r="R160" i="5" s="1"/>
  <c r="B162" i="5"/>
  <c r="Q9" i="2"/>
  <c r="R9" i="2" s="1"/>
  <c r="S9" i="2" s="1"/>
  <c r="G55" i="2"/>
  <c r="C55" i="2"/>
  <c r="E55" i="2"/>
  <c r="N55" i="2"/>
  <c r="D57" i="2"/>
  <c r="O55" i="2"/>
  <c r="F57" i="2"/>
  <c r="Q55" i="2"/>
  <c r="R55" i="2" s="1"/>
  <c r="B57" i="2"/>
  <c r="H57" i="2"/>
  <c r="C162" i="5" l="1"/>
  <c r="E162" i="5"/>
  <c r="G162" i="5"/>
  <c r="B164" i="5"/>
  <c r="O162" i="5"/>
  <c r="F164" i="5"/>
  <c r="Q162" i="5"/>
  <c r="R162" i="5" s="1"/>
  <c r="H164" i="5"/>
  <c r="D164" i="5"/>
  <c r="N162" i="5"/>
  <c r="O9" i="2"/>
  <c r="T9" i="2"/>
  <c r="C13" i="1" s="1"/>
  <c r="C19" i="1" s="1"/>
  <c r="N57" i="2"/>
  <c r="H59" i="2"/>
  <c r="D59" i="2"/>
  <c r="B59" i="2"/>
  <c r="O57" i="2"/>
  <c r="F59" i="2"/>
  <c r="Q57" i="2"/>
  <c r="R57" i="2" s="1"/>
  <c r="E57" i="2"/>
  <c r="C57" i="2"/>
  <c r="G57" i="2"/>
  <c r="D166" i="5" l="1"/>
  <c r="Q164" i="5"/>
  <c r="R164" i="5" s="1"/>
  <c r="B166" i="5"/>
  <c r="O164" i="5"/>
  <c r="N164" i="5"/>
  <c r="H166" i="5"/>
  <c r="F166" i="5"/>
  <c r="G164" i="5"/>
  <c r="E164" i="5"/>
  <c r="C164" i="5"/>
  <c r="E13" i="1"/>
  <c r="N59" i="2"/>
  <c r="Q59" i="2"/>
  <c r="R59" i="2" s="1"/>
  <c r="D61" i="2"/>
  <c r="F61" i="2"/>
  <c r="O59" i="2"/>
  <c r="H61" i="2"/>
  <c r="B61" i="2"/>
  <c r="G59" i="2"/>
  <c r="C59" i="2"/>
  <c r="E59" i="2"/>
  <c r="C166" i="5" l="1"/>
  <c r="G166" i="5"/>
  <c r="E166" i="5"/>
  <c r="H168" i="5"/>
  <c r="F168" i="5"/>
  <c r="D168" i="5"/>
  <c r="B168" i="5"/>
  <c r="N166" i="5"/>
  <c r="Q166" i="5"/>
  <c r="R166" i="5" s="1"/>
  <c r="O166" i="5"/>
  <c r="G61" i="2"/>
  <c r="C61" i="2"/>
  <c r="E61" i="2"/>
  <c r="O61" i="2"/>
  <c r="Q61" i="2"/>
  <c r="R61" i="2" s="1"/>
  <c r="N61" i="2"/>
  <c r="D63" i="2"/>
  <c r="H63" i="2"/>
  <c r="B63" i="2"/>
  <c r="F63" i="2"/>
  <c r="C168" i="5" l="1"/>
  <c r="G168" i="5"/>
  <c r="E168" i="5"/>
  <c r="N168" i="5"/>
  <c r="F170" i="5"/>
  <c r="H170" i="5"/>
  <c r="O168" i="5"/>
  <c r="D170" i="5"/>
  <c r="B170" i="5"/>
  <c r="Q168" i="5"/>
  <c r="R168" i="5" s="1"/>
  <c r="N63" i="2"/>
  <c r="Q63" i="2"/>
  <c r="R63" i="2" s="1"/>
  <c r="H65" i="2"/>
  <c r="D65" i="2"/>
  <c r="O63" i="2"/>
  <c r="B65" i="2"/>
  <c r="F65" i="2"/>
  <c r="G63" i="2"/>
  <c r="C63" i="2"/>
  <c r="E63" i="2"/>
  <c r="N170" i="5" l="1"/>
  <c r="O170" i="5"/>
  <c r="D172" i="5"/>
  <c r="H172" i="5"/>
  <c r="B172" i="5"/>
  <c r="F172" i="5"/>
  <c r="Q170" i="5"/>
  <c r="R170" i="5" s="1"/>
  <c r="C170" i="5"/>
  <c r="G170" i="5"/>
  <c r="E170" i="5"/>
  <c r="N65" i="2"/>
  <c r="F67" i="2"/>
  <c r="Q65" i="2"/>
  <c r="R65" i="2" s="1"/>
  <c r="O65" i="2"/>
  <c r="B67" i="2"/>
  <c r="H67" i="2"/>
  <c r="D67" i="2"/>
  <c r="E65" i="2"/>
  <c r="G65" i="2"/>
  <c r="C65" i="2"/>
  <c r="E172" i="5" l="1"/>
  <c r="C172" i="5"/>
  <c r="G172" i="5"/>
  <c r="N172" i="5"/>
  <c r="F174" i="5"/>
  <c r="D174" i="5"/>
  <c r="O172" i="5"/>
  <c r="H174" i="5"/>
  <c r="Q172" i="5"/>
  <c r="R172" i="5" s="1"/>
  <c r="B174" i="5"/>
  <c r="O67" i="2"/>
  <c r="H69" i="2"/>
  <c r="N67" i="2"/>
  <c r="F69" i="2"/>
  <c r="D69" i="2"/>
  <c r="Q67" i="2"/>
  <c r="R67" i="2" s="1"/>
  <c r="B69" i="2"/>
  <c r="C67" i="2"/>
  <c r="E67" i="2"/>
  <c r="G67" i="2"/>
  <c r="C174" i="5" l="1"/>
  <c r="G174" i="5"/>
  <c r="E174" i="5"/>
  <c r="Q174" i="5"/>
  <c r="R174" i="5" s="1"/>
  <c r="O174" i="5"/>
  <c r="N174" i="5"/>
  <c r="E69" i="2"/>
  <c r="C69" i="2"/>
  <c r="G69" i="2"/>
  <c r="D71" i="2"/>
  <c r="N69" i="2"/>
  <c r="H71" i="2"/>
  <c r="F71" i="2"/>
  <c r="O69" i="2"/>
  <c r="Q69" i="2"/>
  <c r="R69" i="2" s="1"/>
  <c r="B71" i="2"/>
  <c r="G71" i="2" l="1"/>
  <c r="C71" i="2"/>
  <c r="E71" i="2"/>
  <c r="F73" i="2"/>
  <c r="D73" i="2"/>
  <c r="B73" i="2"/>
  <c r="Q71" i="2"/>
  <c r="R71" i="2" s="1"/>
  <c r="N71" i="2"/>
  <c r="O71" i="2"/>
  <c r="H73" i="2"/>
  <c r="D75" i="2" l="1"/>
  <c r="Q73" i="2"/>
  <c r="R73" i="2" s="1"/>
  <c r="O73" i="2"/>
  <c r="H75" i="2"/>
  <c r="N73" i="2"/>
  <c r="B75" i="2"/>
  <c r="F75" i="2"/>
  <c r="C73" i="2"/>
  <c r="G73" i="2"/>
  <c r="E73" i="2"/>
  <c r="N75" i="2" l="1"/>
  <c r="O75" i="2"/>
  <c r="Q75" i="2"/>
  <c r="R75" i="2" s="1"/>
  <c r="E75" i="2"/>
  <c r="G75" i="2"/>
  <c r="C75" i="2"/>
</calcChain>
</file>

<file path=xl/sharedStrings.xml><?xml version="1.0" encoding="utf-8"?>
<sst xmlns="http://schemas.openxmlformats.org/spreadsheetml/2006/main" count="113" uniqueCount="68">
  <si>
    <t>Primzahlen</t>
  </si>
  <si>
    <t>p =</t>
  </si>
  <si>
    <t>q =</t>
  </si>
  <si>
    <t>n = p * q =</t>
  </si>
  <si>
    <t>Modul</t>
  </si>
  <si>
    <r>
      <t xml:space="preserve">Eulersche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-Funktion</t>
    </r>
  </si>
  <si>
    <r>
      <t xml:space="preserve">Wähle e mit 1 &lt; e &lt; n und ggT(e,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(n)) = 1</t>
    </r>
  </si>
  <si>
    <t>e =</t>
  </si>
  <si>
    <r>
      <t xml:space="preserve">ggT(e,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(n)) =</t>
    </r>
  </si>
  <si>
    <r>
      <t xml:space="preserve">Finde d mit d*e = 1 mod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(n)</t>
    </r>
  </si>
  <si>
    <t>d =</t>
  </si>
  <si>
    <t xml:space="preserve">d*e = </t>
  </si>
  <si>
    <r>
      <t xml:space="preserve"> mod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(n)</t>
    </r>
  </si>
  <si>
    <t>Modulares Inverses berechnen</t>
  </si>
  <si>
    <t>Gesucht ist d so, dass es eine ganze Zahl k gibt mit</t>
  </si>
  <si>
    <r>
      <t>e*d = 1 + k*</t>
    </r>
    <r>
      <rPr>
        <sz val="11"/>
        <color theme="1"/>
        <rFont val="Symbol"/>
        <family val="1"/>
        <charset val="2"/>
      </rPr>
      <t>f</t>
    </r>
  </si>
  <si>
    <t>Konkret:</t>
  </si>
  <si>
    <t>=</t>
  </si>
  <si>
    <t>+</t>
  </si>
  <si>
    <t>*</t>
  </si>
  <si>
    <t>n =</t>
  </si>
  <si>
    <t>Öffentlicher Schlüssel</t>
  </si>
  <si>
    <t>Privater Schlüssel</t>
  </si>
  <si>
    <t>Ist a = a' mod n und b = b' mod n, so gilt a*b = a'*b' mod n.</t>
  </si>
  <si>
    <r>
      <t>Da 23 = 1 + 2 + 4 + 16 ist 3</t>
    </r>
    <r>
      <rPr>
        <vertAlign val="superscript"/>
        <sz val="11"/>
        <color theme="1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= 3</t>
    </r>
    <r>
      <rPr>
        <vertAlign val="superscript"/>
        <sz val="11"/>
        <color theme="1"/>
        <rFont val="Calibri"/>
        <family val="2"/>
        <scheme val="minor"/>
      </rPr>
      <t>1 + 2 + 4 + 16</t>
    </r>
    <r>
      <rPr>
        <sz val="11"/>
        <color theme="1"/>
        <rFont val="Calibri"/>
        <family val="2"/>
        <scheme val="minor"/>
      </rPr>
      <t xml:space="preserve"> = 3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* 3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* 3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* 3</t>
    </r>
    <r>
      <rPr>
        <vertAlign val="superscript"/>
        <sz val="11"/>
        <color theme="1"/>
        <rFont val="Calibri"/>
        <family val="2"/>
        <scheme val="minor"/>
      </rPr>
      <t>16</t>
    </r>
  </si>
  <si>
    <r>
      <t>3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mod 7 = </t>
    </r>
  </si>
  <si>
    <r>
      <t>3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 </t>
    </r>
  </si>
  <si>
    <t>3 mod 7</t>
  </si>
  <si>
    <t>9 mod 7 = 2</t>
  </si>
  <si>
    <r>
      <t>3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mod 7 = </t>
    </r>
  </si>
  <si>
    <r>
      <t>( 3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</t>
    </r>
  </si>
  <si>
    <r>
      <t>3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mod 7 = </t>
    </r>
  </si>
  <si>
    <r>
      <t>( 3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</t>
    </r>
  </si>
  <si>
    <r>
      <t>3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mod 7 = </t>
    </r>
  </si>
  <si>
    <r>
      <t>( 3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</t>
    </r>
  </si>
  <si>
    <t>Damit  ist</t>
  </si>
  <si>
    <t>* 7</t>
  </si>
  <si>
    <t xml:space="preserve"> + </t>
  </si>
  <si>
    <t>Tatsächlich:</t>
  </si>
  <si>
    <t>Basis</t>
  </si>
  <si>
    <t>Exponent</t>
  </si>
  <si>
    <t>2er Potenzen</t>
  </si>
  <si>
    <t>Faktoren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</si>
  <si>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(n) = (p-1)*(q-1) =</t>
    </r>
  </si>
  <si>
    <r>
      <t xml:space="preserve">Nur in die </t>
    </r>
    <r>
      <rPr>
        <b/>
        <sz val="11"/>
        <color theme="9" tint="0.59999389629810485"/>
        <rFont val="Calibri"/>
        <family val="2"/>
        <scheme val="minor"/>
      </rPr>
      <t>rosa Zellen</t>
    </r>
    <r>
      <rPr>
        <b/>
        <sz val="11"/>
        <color theme="1"/>
        <rFont val="Calibri"/>
        <family val="2"/>
        <scheme val="minor"/>
      </rPr>
      <t xml:space="preserve"> schreiben:</t>
    </r>
  </si>
  <si>
    <t>Modulares Potenzieren mit Binärzerlegung</t>
  </si>
  <si>
    <t>Hilfsspalte</t>
  </si>
  <si>
    <t>Binär (rückwärts)</t>
  </si>
  <si>
    <r>
      <t>3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mod 7 = </t>
    </r>
  </si>
  <si>
    <r>
      <t>3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mod 7 = </t>
    </r>
  </si>
  <si>
    <r>
      <t>(3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7 ) * (3 mod 7) = 2 * 3 mod 7 = 6 </t>
    </r>
  </si>
  <si>
    <r>
      <t>(3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mod 7 ) * (3 mod 7) = 6 * 3 mod 7 = 18 mod 7 = 4</t>
    </r>
  </si>
  <si>
    <r>
      <t>(3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mod 7 ) * (3 mod 7) = 4 * 3 mod 7 = 12 mod 7 = 5</t>
    </r>
  </si>
  <si>
    <t>Modulares Potenzieren in Einerschritten</t>
  </si>
  <si>
    <t>Schritt für Schritt zerteilen:</t>
  </si>
  <si>
    <t>Koeffizienten</t>
  </si>
  <si>
    <t>Rückwärts einsetzen:</t>
  </si>
  <si>
    <t>Anwendung:</t>
  </si>
  <si>
    <t xml:space="preserve">Regel: </t>
  </si>
  <si>
    <t xml:space="preserve"> 9 mod 7 = 2</t>
  </si>
  <si>
    <t>Raten</t>
  </si>
  <si>
    <t>schrittweise multiplizieren</t>
  </si>
  <si>
    <r>
      <t xml:space="preserve"> 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 4</t>
    </r>
  </si>
  <si>
    <r>
      <t xml:space="preserve"> 4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mod 7 = 16 mod 7 = 2</t>
    </r>
  </si>
  <si>
    <r>
      <t xml:space="preserve"> 3</t>
    </r>
    <r>
      <rPr>
        <vertAlign val="superscript"/>
        <sz val="11"/>
        <color theme="1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mod 7 = 3 * 2 * 4 * 4 mod 7 = 6 * 16 mod 7 = 6 * 2 mod 7 = 12 mod 7 = 5</t>
    </r>
  </si>
  <si>
    <t xml:space="preserve">Basis (Buchstabe in ASCII) </t>
  </si>
  <si>
    <t>Modul (N)</t>
  </si>
  <si>
    <t>Exponent (e oder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</si>
</sst>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9" tint="0.59999389629810485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0E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110F"/>
      </left>
      <right/>
      <top style="thick">
        <color rgb="FFFF110F"/>
      </top>
      <bottom/>
      <diagonal/>
    </border>
    <border>
      <left/>
      <right/>
      <top style="thick">
        <color rgb="FFFF110F"/>
      </top>
      <bottom/>
      <diagonal/>
    </border>
    <border>
      <left/>
      <right style="thick">
        <color rgb="FFFF110F"/>
      </right>
      <top style="thick">
        <color rgb="FFFF110F"/>
      </top>
      <bottom/>
      <diagonal/>
    </border>
    <border>
      <left style="thick">
        <color rgb="FFFF110F"/>
      </left>
      <right/>
      <top/>
      <bottom/>
      <diagonal/>
    </border>
    <border>
      <left/>
      <right style="thick">
        <color rgb="FFFF110F"/>
      </right>
      <top/>
      <bottom/>
      <diagonal/>
    </border>
    <border>
      <left style="thick">
        <color rgb="FFFF110F"/>
      </left>
      <right/>
      <top/>
      <bottom style="thick">
        <color rgb="FFFF110F"/>
      </bottom>
      <diagonal/>
    </border>
    <border>
      <left/>
      <right/>
      <top/>
      <bottom style="thick">
        <color rgb="FFFF110F"/>
      </bottom>
      <diagonal/>
    </border>
    <border>
      <left/>
      <right style="thick">
        <color rgb="FFFF110F"/>
      </right>
      <top/>
      <bottom style="thick">
        <color rgb="FFFF110F"/>
      </bottom>
      <diagonal/>
    </border>
    <border>
      <left style="thick">
        <color rgb="FFFF110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right" indent="1"/>
    </xf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5" fillId="0" borderId="0" xfId="1" applyAlignment="1" applyProtection="1"/>
    <xf numFmtId="164" fontId="0" fillId="0" borderId="0" xfId="0" applyNumberFormat="1"/>
    <xf numFmtId="0" fontId="0" fillId="0" borderId="0" xfId="0" applyAlignment="1">
      <alignment horizontal="left" indent="1"/>
    </xf>
    <xf numFmtId="0" fontId="1" fillId="8" borderId="0" xfId="0" applyFont="1" applyFill="1"/>
    <xf numFmtId="0" fontId="1" fillId="8" borderId="0" xfId="0" applyFont="1" applyFill="1" applyAlignment="1">
      <alignment horizontal="right" indent="1"/>
    </xf>
    <xf numFmtId="0" fontId="0" fillId="8" borderId="0" xfId="0" applyFill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5" xfId="0" applyFont="1" applyBorder="1"/>
    <xf numFmtId="0" fontId="1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9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7" fillId="0" borderId="0" xfId="0" applyFont="1"/>
    <xf numFmtId="0" fontId="8" fillId="10" borderId="0" xfId="0" applyFont="1" applyFill="1"/>
    <xf numFmtId="0" fontId="8" fillId="10" borderId="0" xfId="0" applyFont="1" applyFill="1" applyAlignment="1">
      <alignment horizontal="right" indent="1"/>
    </xf>
    <xf numFmtId="0" fontId="4" fillId="10" borderId="0" xfId="0" applyFont="1" applyFill="1"/>
    <xf numFmtId="0" fontId="11" fillId="0" borderId="0" xfId="0" applyFont="1"/>
    <xf numFmtId="0" fontId="0" fillId="11" borderId="1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4" fillId="0" borderId="0" xfId="0" applyFont="1"/>
    <xf numFmtId="0" fontId="8" fillId="0" borderId="0" xfId="0" applyFont="1"/>
    <xf numFmtId="0" fontId="4" fillId="0" borderId="11" xfId="0" applyFont="1" applyBorder="1"/>
    <xf numFmtId="0" fontId="0" fillId="0" borderId="1" xfId="0" applyBorder="1"/>
    <xf numFmtId="0" fontId="1" fillId="3" borderId="0" xfId="0" applyFont="1" applyFill="1"/>
    <xf numFmtId="0" fontId="1" fillId="0" borderId="0" xfId="0" applyFont="1"/>
  </cellXfs>
  <cellStyles count="2">
    <cellStyle name="Link" xfId="1" builtinId="8"/>
    <cellStyle name="Standard" xfId="0" builtinId="0"/>
  </cellStyles>
  <dxfs count="5"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110F"/>
      <color rgb="FFFF4B4B"/>
      <color rgb="FFFF2F2F"/>
      <color rgb="FF00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="175" zoomScaleNormal="175" workbookViewId="0">
      <selection activeCell="A2" sqref="A2"/>
    </sheetView>
  </sheetViews>
  <sheetFormatPr baseColWidth="10" defaultRowHeight="14.5" x14ac:dyDescent="0.35"/>
  <cols>
    <col min="1" max="1" width="20.7265625" customWidth="1"/>
    <col min="2" max="2" width="24.453125" customWidth="1"/>
    <col min="3" max="3" width="21.54296875" customWidth="1"/>
    <col min="4" max="4" width="18.7265625" customWidth="1"/>
    <col min="5" max="5" width="6.453125" customWidth="1"/>
    <col min="6" max="7" width="10.7265625" customWidth="1"/>
    <col min="8" max="8" width="10.7265625" style="7" customWidth="1"/>
  </cols>
  <sheetData>
    <row r="1" spans="1:9" x14ac:dyDescent="0.35">
      <c r="A1" s="54" t="s">
        <v>44</v>
      </c>
      <c r="B1" s="54"/>
      <c r="C1" s="54"/>
    </row>
    <row r="3" spans="1:9" x14ac:dyDescent="0.35">
      <c r="A3" s="3" t="s">
        <v>0</v>
      </c>
      <c r="B3" s="4" t="s">
        <v>1</v>
      </c>
      <c r="C3" s="1"/>
      <c r="D3" t="str">
        <f t="array" aca="1" ref="D3" ca="1">IF(C3=0,"",IF(C3=2,"prim",IF(AND(MOD(C3,ROW(INDIRECT("2:"&amp;ROUNDUP(SQRT(C3),0))))&lt;&gt;0),"prim","nicht prim")))</f>
        <v/>
      </c>
    </row>
    <row r="4" spans="1:9" x14ac:dyDescent="0.35">
      <c r="B4" s="4" t="s">
        <v>2</v>
      </c>
      <c r="C4" s="1"/>
      <c r="D4" t="str">
        <f t="array" aca="1" ref="D4" ca="1">IF(C4=0,"",IF(C4=2,"prim",IF(AND(MOD(C4,ROW(INDIRECT("2:"&amp;ROUNDUP(SQRT(C4),0))))&lt;&gt;0),"prim","nicht prim")))</f>
        <v/>
      </c>
    </row>
    <row r="5" spans="1:9" x14ac:dyDescent="0.35">
      <c r="B5" s="4"/>
    </row>
    <row r="6" spans="1:9" x14ac:dyDescent="0.35">
      <c r="A6" t="s">
        <v>4</v>
      </c>
      <c r="B6" s="4" t="s">
        <v>3</v>
      </c>
      <c r="C6" t="str">
        <f>IF(C3*C4=0,"",C3*C4)</f>
        <v/>
      </c>
      <c r="D6" s="42" t="str">
        <f>IF(C6&lt;128,"Fehler: n muss über 128 liegen, damit die ASCII-Codierung funktioniert!","")</f>
        <v/>
      </c>
    </row>
    <row r="7" spans="1:9" x14ac:dyDescent="0.35">
      <c r="A7" t="s">
        <v>5</v>
      </c>
      <c r="B7" s="4" t="s">
        <v>43</v>
      </c>
      <c r="C7" t="str">
        <f>IF(C3*C4=0,"",(C3-1)*(C4-1))</f>
        <v/>
      </c>
    </row>
    <row r="9" spans="1:9" x14ac:dyDescent="0.35">
      <c r="A9" t="s">
        <v>6</v>
      </c>
    </row>
    <row r="10" spans="1:9" x14ac:dyDescent="0.35">
      <c r="B10" s="4" t="s">
        <v>7</v>
      </c>
      <c r="C10" s="1"/>
      <c r="D10" s="4" t="s">
        <v>8</v>
      </c>
      <c r="E10" t="str">
        <f>IF(OR(C7="",C7=0,C10=0),"",GCD(C10,C7))</f>
        <v/>
      </c>
      <c r="F10" s="42" t="str">
        <f>IF(OR(C10&lt;2,C10&gt;=C6),"Fehler: e muss zwischen 1 und "&amp;C6&amp;" liegen. ","")&amp;IF(SUM(E10)&gt;1,"Achtung: ggT("&amp;C10&amp;","&amp;C7&amp;") ist nicht 1. Anderen Wert für e wählen!","")</f>
        <v xml:space="preserve">Fehler: e muss zwischen 1 und  liegen. </v>
      </c>
    </row>
    <row r="12" spans="1:9" x14ac:dyDescent="0.35">
      <c r="A12" t="s">
        <v>9</v>
      </c>
    </row>
    <row r="13" spans="1:9" x14ac:dyDescent="0.35">
      <c r="B13" s="4" t="s">
        <v>10</v>
      </c>
      <c r="C13" t="str">
        <f>IF(E10=1,ErweitertesEuklidverfahren!T9,"")</f>
        <v/>
      </c>
      <c r="D13" s="4" t="s">
        <v>11</v>
      </c>
      <c r="E13" t="str">
        <f>IF(C13="","",MOD(C13*C10,C7))</f>
        <v/>
      </c>
      <c r="F13" t="s">
        <v>12</v>
      </c>
      <c r="H13" s="43"/>
      <c r="I13" s="43"/>
    </row>
    <row r="16" spans="1:9" x14ac:dyDescent="0.35">
      <c r="A16" s="35" t="s">
        <v>21</v>
      </c>
      <c r="B16" s="36" t="s">
        <v>7</v>
      </c>
      <c r="C16" s="35" t="str">
        <f>IF(C10=0,"",C10)</f>
        <v/>
      </c>
    </row>
    <row r="17" spans="1:7" x14ac:dyDescent="0.35">
      <c r="A17" s="37"/>
      <c r="B17" s="36" t="s">
        <v>20</v>
      </c>
      <c r="C17" s="35" t="str">
        <f>C6</f>
        <v/>
      </c>
    </row>
    <row r="19" spans="1:7" x14ac:dyDescent="0.35">
      <c r="A19" s="20" t="s">
        <v>22</v>
      </c>
      <c r="B19" s="21" t="s">
        <v>10</v>
      </c>
      <c r="C19" s="20" t="str">
        <f>C13</f>
        <v/>
      </c>
    </row>
    <row r="20" spans="1:7" x14ac:dyDescent="0.35">
      <c r="A20" s="22"/>
      <c r="B20" s="21" t="s">
        <v>20</v>
      </c>
      <c r="C20" s="20" t="str">
        <f>C6</f>
        <v/>
      </c>
    </row>
    <row r="28" spans="1:7" x14ac:dyDescent="0.35">
      <c r="G28" s="18"/>
    </row>
  </sheetData>
  <mergeCells count="1">
    <mergeCell ref="A1:C1"/>
  </mergeCells>
  <conditionalFormatting sqref="D3:D4">
    <cfRule type="cellIs" dxfId="4" priority="1" operator="equal">
      <formula>"nicht prim"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abSelected="1" workbookViewId="0">
      <selection activeCell="D44" sqref="D44"/>
    </sheetView>
  </sheetViews>
  <sheetFormatPr baseColWidth="10" defaultRowHeight="14.5" x14ac:dyDescent="0.35"/>
  <cols>
    <col min="1" max="1" width="23.54296875" style="3" customWidth="1"/>
    <col min="2" max="2" width="27" customWidth="1"/>
    <col min="3" max="3" width="27.81640625" customWidth="1"/>
    <col min="4" max="4" width="14.26953125" customWidth="1"/>
    <col min="5" max="6" width="12" bestFit="1" customWidth="1"/>
    <col min="9" max="10" width="14.54296875" customWidth="1"/>
  </cols>
  <sheetData>
    <row r="1" spans="1:8" x14ac:dyDescent="0.35">
      <c r="A1" s="3" t="s">
        <v>58</v>
      </c>
      <c r="C1" t="s">
        <v>23</v>
      </c>
    </row>
    <row r="3" spans="1:8" ht="16.5" x14ac:dyDescent="0.35">
      <c r="A3" s="3" t="s">
        <v>57</v>
      </c>
      <c r="C3" t="s">
        <v>24</v>
      </c>
    </row>
    <row r="4" spans="1:8" ht="16.5" x14ac:dyDescent="0.35">
      <c r="C4" s="4" t="s">
        <v>25</v>
      </c>
      <c r="D4" t="s">
        <v>27</v>
      </c>
    </row>
    <row r="5" spans="1:8" ht="16.5" x14ac:dyDescent="0.35">
      <c r="C5" s="4" t="s">
        <v>26</v>
      </c>
      <c r="D5" t="s">
        <v>28</v>
      </c>
    </row>
    <row r="6" spans="1:8" ht="16.5" x14ac:dyDescent="0.35">
      <c r="C6" s="4" t="s">
        <v>29</v>
      </c>
      <c r="D6" t="s">
        <v>30</v>
      </c>
      <c r="E6" t="s">
        <v>62</v>
      </c>
    </row>
    <row r="7" spans="1:8" ht="16.5" x14ac:dyDescent="0.35">
      <c r="C7" s="4" t="s">
        <v>31</v>
      </c>
      <c r="D7" t="s">
        <v>32</v>
      </c>
      <c r="E7" t="s">
        <v>63</v>
      </c>
    </row>
    <row r="8" spans="1:8" ht="16.5" x14ac:dyDescent="0.35">
      <c r="C8" s="4" t="s">
        <v>33</v>
      </c>
      <c r="D8" t="s">
        <v>34</v>
      </c>
      <c r="E8" t="s">
        <v>62</v>
      </c>
    </row>
    <row r="9" spans="1:8" x14ac:dyDescent="0.35">
      <c r="C9" s="4"/>
    </row>
    <row r="10" spans="1:8" ht="16.5" x14ac:dyDescent="0.35">
      <c r="C10" s="19" t="s">
        <v>35</v>
      </c>
      <c r="D10" t="s">
        <v>64</v>
      </c>
    </row>
    <row r="12" spans="1:8" x14ac:dyDescent="0.35">
      <c r="B12" t="s">
        <v>38</v>
      </c>
      <c r="C12">
        <f>3^23</f>
        <v>94143178827</v>
      </c>
      <c r="D12" s="6" t="s">
        <v>17</v>
      </c>
      <c r="E12">
        <f>INT(C12/7)</f>
        <v>13449025546</v>
      </c>
      <c r="F12" t="s">
        <v>36</v>
      </c>
      <c r="G12" s="6" t="s">
        <v>37</v>
      </c>
      <c r="H12" s="6">
        <f>C12-E12*7</f>
        <v>5</v>
      </c>
    </row>
    <row r="13" spans="1:8" x14ac:dyDescent="0.35">
      <c r="D13" s="6"/>
      <c r="G13" s="6"/>
      <c r="H13" s="6"/>
    </row>
    <row r="16" spans="1:8" ht="15" thickBot="1" x14ac:dyDescent="0.4"/>
    <row r="17" spans="1:11" ht="15" thickTop="1" x14ac:dyDescent="0.35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</row>
    <row r="18" spans="1:11" x14ac:dyDescent="0.35">
      <c r="A18" s="41" t="s">
        <v>66</v>
      </c>
      <c r="B18" s="6" t="s">
        <v>65</v>
      </c>
      <c r="C18" s="6" t="s">
        <v>67</v>
      </c>
      <c r="K18" s="26"/>
    </row>
    <row r="19" spans="1:11" x14ac:dyDescent="0.35">
      <c r="A19" s="39">
        <v>13</v>
      </c>
      <c r="B19" s="40">
        <v>7</v>
      </c>
      <c r="C19" s="40">
        <v>19</v>
      </c>
      <c r="I19" s="2"/>
      <c r="J19" s="3"/>
      <c r="K19" s="26"/>
    </row>
    <row r="20" spans="1:11" x14ac:dyDescent="0.35">
      <c r="A20" s="27"/>
      <c r="I20" t="s">
        <v>61</v>
      </c>
      <c r="K20" s="26"/>
    </row>
    <row r="21" spans="1:11" x14ac:dyDescent="0.35">
      <c r="A21" s="27"/>
      <c r="B21" s="38" t="s">
        <v>46</v>
      </c>
      <c r="C21" t="s">
        <v>47</v>
      </c>
      <c r="D21" t="s">
        <v>41</v>
      </c>
      <c r="I21" t="s">
        <v>42</v>
      </c>
      <c r="J21" t="str">
        <f>"Produkt mod "&amp;A19</f>
        <v>Produkt mod 13</v>
      </c>
      <c r="K21" s="26"/>
    </row>
    <row r="22" spans="1:11" x14ac:dyDescent="0.35">
      <c r="A22" s="27"/>
      <c r="B22" s="38">
        <f>C19</f>
        <v>19</v>
      </c>
      <c r="C22">
        <f>IF(SUM(B22)&gt;0,MOD(B22,2),"")</f>
        <v>1</v>
      </c>
      <c r="D22">
        <v>1</v>
      </c>
      <c r="E22" s="2" t="str">
        <f>IF(C22="","",$B$19&amp;"^"&amp;D22&amp;" = ")</f>
        <v xml:space="preserve">7^1 = </v>
      </c>
      <c r="F22">
        <f>IF(C22="","",$B$19)</f>
        <v>7</v>
      </c>
      <c r="G22" t="str">
        <f>IF(C22="",""," mod "&amp;$A$19)</f>
        <v xml:space="preserve"> mod 13</v>
      </c>
      <c r="I22">
        <f>IF(C22="","",IF(C22=1,F22,1))</f>
        <v>7</v>
      </c>
      <c r="J22">
        <f>I22</f>
        <v>7</v>
      </c>
      <c r="K22" s="26"/>
    </row>
    <row r="23" spans="1:11" x14ac:dyDescent="0.35">
      <c r="A23" s="27"/>
      <c r="B23" s="38">
        <f t="shared" ref="B23:B27" si="0">IF(SUM(B22)&gt;0,INT(B22/2),"")</f>
        <v>9</v>
      </c>
      <c r="C23">
        <f t="shared" ref="C23:C46" si="1">IF(SUM(B23)&gt;0,MOD(B23,2),"")</f>
        <v>1</v>
      </c>
      <c r="D23">
        <f>IF(C23="","",D22*2)</f>
        <v>2</v>
      </c>
      <c r="E23" s="2" t="str">
        <f t="shared" ref="E23:E46" si="2">IF(C23="","",$B$19&amp;"^"&amp;D23&amp;" = ")</f>
        <v xml:space="preserve">7^2 = </v>
      </c>
      <c r="F23">
        <f>IF(C23="","",MOD(F22^2,$A$19))</f>
        <v>10</v>
      </c>
      <c r="G23" t="str">
        <f t="shared" ref="G23:G46" si="3">IF(C23="",""," mod "&amp;$A$19)</f>
        <v xml:space="preserve"> mod 13</v>
      </c>
      <c r="I23">
        <f t="shared" ref="I23:I46" si="4">IF(C23="","",IF(C23=1,F23,1))</f>
        <v>10</v>
      </c>
      <c r="J23">
        <f>IF(C23="","",MOD(J22*I23,$A$19))</f>
        <v>5</v>
      </c>
      <c r="K23" s="26"/>
    </row>
    <row r="24" spans="1:11" x14ac:dyDescent="0.35">
      <c r="A24" s="27"/>
      <c r="B24" s="38">
        <f t="shared" si="0"/>
        <v>4</v>
      </c>
      <c r="C24">
        <f t="shared" si="1"/>
        <v>0</v>
      </c>
      <c r="D24">
        <f t="shared" ref="D24:D46" si="5">IF(C24="","",D23*2)</f>
        <v>4</v>
      </c>
      <c r="E24" s="2" t="str">
        <f t="shared" si="2"/>
        <v xml:space="preserve">7^4 = </v>
      </c>
      <c r="F24">
        <f t="shared" ref="F24:F46" si="6">IF(C24="","",MOD(F23^2,$A$19))</f>
        <v>9</v>
      </c>
      <c r="G24" t="str">
        <f t="shared" si="3"/>
        <v xml:space="preserve"> mod 13</v>
      </c>
      <c r="I24">
        <f t="shared" si="4"/>
        <v>1</v>
      </c>
      <c r="J24">
        <f t="shared" ref="J24:J46" si="7">IF(C24="","",MOD(J23*I24,$A$19))</f>
        <v>5</v>
      </c>
      <c r="K24" s="26"/>
    </row>
    <row r="25" spans="1:11" x14ac:dyDescent="0.35">
      <c r="A25" s="27"/>
      <c r="B25" s="38">
        <f t="shared" si="0"/>
        <v>2</v>
      </c>
      <c r="C25">
        <f t="shared" si="1"/>
        <v>0</v>
      </c>
      <c r="D25">
        <f t="shared" si="5"/>
        <v>8</v>
      </c>
      <c r="E25" s="2" t="str">
        <f t="shared" si="2"/>
        <v xml:space="preserve">7^8 = </v>
      </c>
      <c r="F25">
        <f t="shared" si="6"/>
        <v>3</v>
      </c>
      <c r="G25" t="str">
        <f t="shared" si="3"/>
        <v xml:space="preserve"> mod 13</v>
      </c>
      <c r="I25">
        <f t="shared" si="4"/>
        <v>1</v>
      </c>
      <c r="J25">
        <f t="shared" si="7"/>
        <v>5</v>
      </c>
      <c r="K25" s="26"/>
    </row>
    <row r="26" spans="1:11" x14ac:dyDescent="0.35">
      <c r="A26" s="27"/>
      <c r="B26" s="38">
        <f t="shared" si="0"/>
        <v>1</v>
      </c>
      <c r="C26">
        <f t="shared" si="1"/>
        <v>1</v>
      </c>
      <c r="D26">
        <f t="shared" si="5"/>
        <v>16</v>
      </c>
      <c r="E26" s="2" t="str">
        <f t="shared" si="2"/>
        <v xml:space="preserve">7^16 = </v>
      </c>
      <c r="F26">
        <f t="shared" si="6"/>
        <v>9</v>
      </c>
      <c r="G26" t="str">
        <f t="shared" si="3"/>
        <v xml:space="preserve"> mod 13</v>
      </c>
      <c r="I26">
        <f t="shared" si="4"/>
        <v>9</v>
      </c>
      <c r="J26">
        <f t="shared" si="7"/>
        <v>6</v>
      </c>
      <c r="K26" s="26"/>
    </row>
    <row r="27" spans="1:11" x14ac:dyDescent="0.35">
      <c r="A27" s="27"/>
      <c r="B27" s="38">
        <f t="shared" si="0"/>
        <v>0</v>
      </c>
      <c r="C27" t="str">
        <f t="shared" si="1"/>
        <v/>
      </c>
      <c r="D27" t="str">
        <f t="shared" si="5"/>
        <v/>
      </c>
      <c r="E27" s="2" t="str">
        <f t="shared" si="2"/>
        <v/>
      </c>
      <c r="F27" t="str">
        <f t="shared" si="6"/>
        <v/>
      </c>
      <c r="G27" t="str">
        <f t="shared" si="3"/>
        <v/>
      </c>
      <c r="I27" t="str">
        <f t="shared" si="4"/>
        <v/>
      </c>
      <c r="J27" t="str">
        <f t="shared" si="7"/>
        <v/>
      </c>
      <c r="K27" s="26"/>
    </row>
    <row r="28" spans="1:11" x14ac:dyDescent="0.35">
      <c r="A28" s="27"/>
      <c r="B28" s="38" t="str">
        <f>IF(SUM(B27)&gt;0,INT(B27/2),"")</f>
        <v/>
      </c>
      <c r="C28" t="str">
        <f t="shared" si="1"/>
        <v/>
      </c>
      <c r="D28" t="str">
        <f t="shared" si="5"/>
        <v/>
      </c>
      <c r="E28" s="2" t="str">
        <f t="shared" si="2"/>
        <v/>
      </c>
      <c r="F28" t="str">
        <f t="shared" si="6"/>
        <v/>
      </c>
      <c r="G28" t="str">
        <f t="shared" si="3"/>
        <v/>
      </c>
      <c r="I28" t="str">
        <f t="shared" si="4"/>
        <v/>
      </c>
      <c r="J28" t="str">
        <f t="shared" si="7"/>
        <v/>
      </c>
      <c r="K28" s="26"/>
    </row>
    <row r="29" spans="1:11" x14ac:dyDescent="0.35">
      <c r="A29" s="27"/>
      <c r="B29" t="str">
        <f t="shared" ref="B29:B46" si="8">IF(SUM(B28)&gt;0,INT(B28/2),"")</f>
        <v/>
      </c>
      <c r="C29" t="str">
        <f t="shared" si="1"/>
        <v/>
      </c>
      <c r="D29" t="str">
        <f t="shared" si="5"/>
        <v/>
      </c>
      <c r="E29" s="2" t="str">
        <f t="shared" si="2"/>
        <v/>
      </c>
      <c r="F29" t="str">
        <f t="shared" si="6"/>
        <v/>
      </c>
      <c r="G29" t="str">
        <f t="shared" si="3"/>
        <v/>
      </c>
      <c r="I29" t="str">
        <f t="shared" si="4"/>
        <v/>
      </c>
      <c r="J29" t="str">
        <f t="shared" si="7"/>
        <v/>
      </c>
      <c r="K29" s="26"/>
    </row>
    <row r="30" spans="1:11" x14ac:dyDescent="0.35">
      <c r="A30" s="27"/>
      <c r="B30" t="str">
        <f t="shared" si="8"/>
        <v/>
      </c>
      <c r="C30" t="str">
        <f t="shared" si="1"/>
        <v/>
      </c>
      <c r="D30" t="str">
        <f t="shared" si="5"/>
        <v/>
      </c>
      <c r="E30" s="2" t="str">
        <f t="shared" si="2"/>
        <v/>
      </c>
      <c r="F30" t="str">
        <f t="shared" si="6"/>
        <v/>
      </c>
      <c r="G30" t="str">
        <f t="shared" si="3"/>
        <v/>
      </c>
      <c r="I30" t="str">
        <f t="shared" si="4"/>
        <v/>
      </c>
      <c r="J30" t="str">
        <f t="shared" si="7"/>
        <v/>
      </c>
      <c r="K30" s="26"/>
    </row>
    <row r="31" spans="1:11" x14ac:dyDescent="0.35">
      <c r="A31" s="27"/>
      <c r="B31" t="str">
        <f t="shared" si="8"/>
        <v/>
      </c>
      <c r="C31" t="str">
        <f t="shared" si="1"/>
        <v/>
      </c>
      <c r="D31" t="str">
        <f t="shared" si="5"/>
        <v/>
      </c>
      <c r="E31" s="2" t="str">
        <f t="shared" si="2"/>
        <v/>
      </c>
      <c r="F31" t="str">
        <f t="shared" si="6"/>
        <v/>
      </c>
      <c r="G31" t="str">
        <f t="shared" si="3"/>
        <v/>
      </c>
      <c r="I31" t="str">
        <f t="shared" si="4"/>
        <v/>
      </c>
      <c r="J31" t="str">
        <f t="shared" si="7"/>
        <v/>
      </c>
      <c r="K31" s="26"/>
    </row>
    <row r="32" spans="1:11" x14ac:dyDescent="0.35">
      <c r="A32" s="27"/>
      <c r="B32" t="str">
        <f t="shared" si="8"/>
        <v/>
      </c>
      <c r="C32" t="str">
        <f t="shared" si="1"/>
        <v/>
      </c>
      <c r="D32" t="str">
        <f t="shared" si="5"/>
        <v/>
      </c>
      <c r="E32" s="2" t="str">
        <f t="shared" si="2"/>
        <v/>
      </c>
      <c r="F32" t="str">
        <f t="shared" si="6"/>
        <v/>
      </c>
      <c r="G32" t="str">
        <f t="shared" si="3"/>
        <v/>
      </c>
      <c r="I32" t="str">
        <f t="shared" si="4"/>
        <v/>
      </c>
      <c r="J32" t="str">
        <f t="shared" si="7"/>
        <v/>
      </c>
      <c r="K32" s="26"/>
    </row>
    <row r="33" spans="1:11" x14ac:dyDescent="0.35">
      <c r="A33" s="27"/>
      <c r="B33" t="str">
        <f t="shared" si="8"/>
        <v/>
      </c>
      <c r="C33" t="str">
        <f t="shared" si="1"/>
        <v/>
      </c>
      <c r="D33" t="str">
        <f t="shared" si="5"/>
        <v/>
      </c>
      <c r="E33" s="2" t="str">
        <f t="shared" si="2"/>
        <v/>
      </c>
      <c r="F33" t="str">
        <f t="shared" si="6"/>
        <v/>
      </c>
      <c r="G33" t="str">
        <f t="shared" si="3"/>
        <v/>
      </c>
      <c r="I33" t="str">
        <f t="shared" si="4"/>
        <v/>
      </c>
      <c r="J33" t="str">
        <f t="shared" si="7"/>
        <v/>
      </c>
      <c r="K33" s="26"/>
    </row>
    <row r="34" spans="1:11" x14ac:dyDescent="0.35">
      <c r="A34" s="27"/>
      <c r="B34" t="str">
        <f t="shared" si="8"/>
        <v/>
      </c>
      <c r="C34" t="str">
        <f t="shared" si="1"/>
        <v/>
      </c>
      <c r="D34" t="str">
        <f t="shared" si="5"/>
        <v/>
      </c>
      <c r="E34" s="2" t="str">
        <f t="shared" si="2"/>
        <v/>
      </c>
      <c r="F34" t="str">
        <f t="shared" si="6"/>
        <v/>
      </c>
      <c r="G34" t="str">
        <f t="shared" si="3"/>
        <v/>
      </c>
      <c r="I34" t="str">
        <f t="shared" si="4"/>
        <v/>
      </c>
      <c r="J34" t="str">
        <f t="shared" si="7"/>
        <v/>
      </c>
      <c r="K34" s="26"/>
    </row>
    <row r="35" spans="1:11" x14ac:dyDescent="0.35">
      <c r="A35" s="27"/>
      <c r="B35" t="str">
        <f t="shared" si="8"/>
        <v/>
      </c>
      <c r="C35" t="str">
        <f t="shared" si="1"/>
        <v/>
      </c>
      <c r="D35" t="str">
        <f t="shared" si="5"/>
        <v/>
      </c>
      <c r="E35" s="2" t="str">
        <f t="shared" si="2"/>
        <v/>
      </c>
      <c r="F35" t="str">
        <f t="shared" si="6"/>
        <v/>
      </c>
      <c r="G35" t="str">
        <f t="shared" si="3"/>
        <v/>
      </c>
      <c r="I35" t="str">
        <f t="shared" si="4"/>
        <v/>
      </c>
      <c r="J35" t="str">
        <f t="shared" si="7"/>
        <v/>
      </c>
      <c r="K35" s="26"/>
    </row>
    <row r="36" spans="1:11" x14ac:dyDescent="0.35">
      <c r="A36" s="27"/>
      <c r="B36" t="str">
        <f t="shared" si="8"/>
        <v/>
      </c>
      <c r="C36" t="str">
        <f t="shared" si="1"/>
        <v/>
      </c>
      <c r="D36" t="str">
        <f t="shared" si="5"/>
        <v/>
      </c>
      <c r="E36" s="2" t="str">
        <f t="shared" si="2"/>
        <v/>
      </c>
      <c r="F36" t="str">
        <f t="shared" si="6"/>
        <v/>
      </c>
      <c r="G36" t="str">
        <f t="shared" si="3"/>
        <v/>
      </c>
      <c r="I36" t="str">
        <f t="shared" si="4"/>
        <v/>
      </c>
      <c r="J36" t="str">
        <f t="shared" si="7"/>
        <v/>
      </c>
      <c r="K36" s="26"/>
    </row>
    <row r="37" spans="1:11" x14ac:dyDescent="0.35">
      <c r="A37" s="27"/>
      <c r="B37" t="str">
        <f t="shared" si="8"/>
        <v/>
      </c>
      <c r="C37" t="str">
        <f t="shared" si="1"/>
        <v/>
      </c>
      <c r="D37" t="str">
        <f t="shared" si="5"/>
        <v/>
      </c>
      <c r="E37" s="2" t="str">
        <f t="shared" si="2"/>
        <v/>
      </c>
      <c r="F37" t="str">
        <f t="shared" si="6"/>
        <v/>
      </c>
      <c r="G37" t="str">
        <f t="shared" si="3"/>
        <v/>
      </c>
      <c r="I37" t="str">
        <f t="shared" si="4"/>
        <v/>
      </c>
      <c r="J37" t="str">
        <f t="shared" si="7"/>
        <v/>
      </c>
      <c r="K37" s="26"/>
    </row>
    <row r="38" spans="1:11" x14ac:dyDescent="0.35">
      <c r="A38" s="27"/>
      <c r="B38" t="str">
        <f t="shared" si="8"/>
        <v/>
      </c>
      <c r="C38" t="str">
        <f t="shared" si="1"/>
        <v/>
      </c>
      <c r="D38" t="str">
        <f t="shared" si="5"/>
        <v/>
      </c>
      <c r="E38" s="2" t="str">
        <f t="shared" si="2"/>
        <v/>
      </c>
      <c r="F38" t="str">
        <f t="shared" si="6"/>
        <v/>
      </c>
      <c r="G38" t="str">
        <f t="shared" si="3"/>
        <v/>
      </c>
      <c r="I38" t="str">
        <f t="shared" si="4"/>
        <v/>
      </c>
      <c r="J38" t="str">
        <f t="shared" si="7"/>
        <v/>
      </c>
      <c r="K38" s="26"/>
    </row>
    <row r="39" spans="1:11" x14ac:dyDescent="0.35">
      <c r="A39" s="27"/>
      <c r="B39" t="str">
        <f t="shared" si="8"/>
        <v/>
      </c>
      <c r="C39" t="str">
        <f t="shared" si="1"/>
        <v/>
      </c>
      <c r="D39" t="str">
        <f t="shared" si="5"/>
        <v/>
      </c>
      <c r="E39" s="2" t="str">
        <f t="shared" si="2"/>
        <v/>
      </c>
      <c r="F39" t="str">
        <f t="shared" si="6"/>
        <v/>
      </c>
      <c r="G39" t="str">
        <f t="shared" si="3"/>
        <v/>
      </c>
      <c r="I39" t="str">
        <f t="shared" si="4"/>
        <v/>
      </c>
      <c r="J39" t="str">
        <f t="shared" si="7"/>
        <v/>
      </c>
      <c r="K39" s="26"/>
    </row>
    <row r="40" spans="1:11" x14ac:dyDescent="0.35">
      <c r="A40" s="27"/>
      <c r="B40" t="str">
        <f t="shared" si="8"/>
        <v/>
      </c>
      <c r="C40" t="str">
        <f t="shared" si="1"/>
        <v/>
      </c>
      <c r="D40" t="str">
        <f t="shared" si="5"/>
        <v/>
      </c>
      <c r="E40" s="2" t="str">
        <f t="shared" si="2"/>
        <v/>
      </c>
      <c r="F40" t="str">
        <f t="shared" si="6"/>
        <v/>
      </c>
      <c r="G40" t="str">
        <f t="shared" si="3"/>
        <v/>
      </c>
      <c r="I40" t="str">
        <f t="shared" si="4"/>
        <v/>
      </c>
      <c r="J40" t="str">
        <f t="shared" si="7"/>
        <v/>
      </c>
      <c r="K40" s="26"/>
    </row>
    <row r="41" spans="1:11" x14ac:dyDescent="0.35">
      <c r="A41" s="27"/>
      <c r="B41" t="str">
        <f t="shared" si="8"/>
        <v/>
      </c>
      <c r="C41" t="str">
        <f t="shared" si="1"/>
        <v/>
      </c>
      <c r="D41" t="str">
        <f t="shared" si="5"/>
        <v/>
      </c>
      <c r="E41" s="2" t="str">
        <f t="shared" si="2"/>
        <v/>
      </c>
      <c r="F41" t="str">
        <f t="shared" si="6"/>
        <v/>
      </c>
      <c r="G41" t="str">
        <f t="shared" si="3"/>
        <v/>
      </c>
      <c r="I41" t="str">
        <f t="shared" si="4"/>
        <v/>
      </c>
      <c r="J41" t="str">
        <f t="shared" si="7"/>
        <v/>
      </c>
      <c r="K41" s="26"/>
    </row>
    <row r="42" spans="1:11" x14ac:dyDescent="0.35">
      <c r="A42" s="27"/>
      <c r="B42" t="str">
        <f t="shared" si="8"/>
        <v/>
      </c>
      <c r="C42" t="str">
        <f t="shared" si="1"/>
        <v/>
      </c>
      <c r="D42" t="str">
        <f t="shared" si="5"/>
        <v/>
      </c>
      <c r="E42" s="2" t="str">
        <f t="shared" si="2"/>
        <v/>
      </c>
      <c r="F42" t="str">
        <f t="shared" si="6"/>
        <v/>
      </c>
      <c r="G42" t="str">
        <f t="shared" si="3"/>
        <v/>
      </c>
      <c r="I42" t="str">
        <f t="shared" si="4"/>
        <v/>
      </c>
      <c r="J42" t="str">
        <f t="shared" si="7"/>
        <v/>
      </c>
      <c r="K42" s="26"/>
    </row>
    <row r="43" spans="1:11" x14ac:dyDescent="0.35">
      <c r="A43" s="27"/>
      <c r="B43" t="str">
        <f t="shared" si="8"/>
        <v/>
      </c>
      <c r="C43" t="str">
        <f t="shared" si="1"/>
        <v/>
      </c>
      <c r="D43" t="str">
        <f t="shared" si="5"/>
        <v/>
      </c>
      <c r="E43" s="2" t="str">
        <f t="shared" si="2"/>
        <v/>
      </c>
      <c r="F43" t="str">
        <f t="shared" si="6"/>
        <v/>
      </c>
      <c r="G43" t="str">
        <f t="shared" si="3"/>
        <v/>
      </c>
      <c r="I43" t="str">
        <f t="shared" si="4"/>
        <v/>
      </c>
      <c r="J43" t="str">
        <f t="shared" si="7"/>
        <v/>
      </c>
      <c r="K43" s="26"/>
    </row>
    <row r="44" spans="1:11" x14ac:dyDescent="0.35">
      <c r="A44" s="27"/>
      <c r="B44" t="str">
        <f t="shared" si="8"/>
        <v/>
      </c>
      <c r="C44" t="str">
        <f t="shared" si="1"/>
        <v/>
      </c>
      <c r="D44" t="str">
        <f t="shared" si="5"/>
        <v/>
      </c>
      <c r="E44" s="2" t="str">
        <f t="shared" si="2"/>
        <v/>
      </c>
      <c r="F44" t="str">
        <f t="shared" si="6"/>
        <v/>
      </c>
      <c r="G44" t="str">
        <f t="shared" si="3"/>
        <v/>
      </c>
      <c r="I44" t="str">
        <f t="shared" si="4"/>
        <v/>
      </c>
      <c r="J44" t="str">
        <f t="shared" si="7"/>
        <v/>
      </c>
      <c r="K44" s="26"/>
    </row>
    <row r="45" spans="1:11" x14ac:dyDescent="0.35">
      <c r="A45" s="27"/>
      <c r="B45" t="str">
        <f t="shared" si="8"/>
        <v/>
      </c>
      <c r="C45" t="str">
        <f t="shared" si="1"/>
        <v/>
      </c>
      <c r="D45" t="str">
        <f t="shared" si="5"/>
        <v/>
      </c>
      <c r="E45" s="2" t="str">
        <f t="shared" si="2"/>
        <v/>
      </c>
      <c r="F45" t="str">
        <f t="shared" si="6"/>
        <v/>
      </c>
      <c r="G45" t="str">
        <f t="shared" si="3"/>
        <v/>
      </c>
      <c r="I45" t="str">
        <f t="shared" si="4"/>
        <v/>
      </c>
      <c r="J45" t="str">
        <f t="shared" si="7"/>
        <v/>
      </c>
      <c r="K45" s="26"/>
    </row>
    <row r="46" spans="1:11" ht="15" thickBot="1" x14ac:dyDescent="0.4">
      <c r="A46" s="28"/>
      <c r="B46" s="29" t="str">
        <f t="shared" si="8"/>
        <v/>
      </c>
      <c r="C46" s="29" t="str">
        <f t="shared" si="1"/>
        <v/>
      </c>
      <c r="D46" s="29" t="str">
        <f t="shared" si="5"/>
        <v/>
      </c>
      <c r="E46" s="30" t="str">
        <f t="shared" si="2"/>
        <v/>
      </c>
      <c r="F46" s="29" t="str">
        <f t="shared" si="6"/>
        <v/>
      </c>
      <c r="G46" s="29" t="str">
        <f t="shared" si="3"/>
        <v/>
      </c>
      <c r="H46" s="29"/>
      <c r="I46" s="29" t="str">
        <f t="shared" si="4"/>
        <v/>
      </c>
      <c r="J46" s="29" t="str">
        <f t="shared" si="7"/>
        <v/>
      </c>
      <c r="K46" s="31"/>
    </row>
    <row r="47" spans="1:11" ht="15" thickTop="1" x14ac:dyDescent="0.35"/>
  </sheetData>
  <conditionalFormatting sqref="J22:J46">
    <cfRule type="expression" dxfId="3" priority="1">
      <formula>B22=1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4"/>
  <sheetViews>
    <sheetView workbookViewId="0">
      <selection activeCell="E12" sqref="E12"/>
    </sheetView>
  </sheetViews>
  <sheetFormatPr baseColWidth="10" defaultRowHeight="14.5" x14ac:dyDescent="0.35"/>
  <cols>
    <col min="1" max="1" width="20.7265625" customWidth="1"/>
    <col min="2" max="2" width="24.453125" customWidth="1"/>
    <col min="3" max="3" width="21.54296875" customWidth="1"/>
    <col min="4" max="4" width="18.7265625" customWidth="1"/>
    <col min="5" max="5" width="6.453125" customWidth="1"/>
    <col min="6" max="7" width="10.7265625" customWidth="1"/>
    <col min="8" max="8" width="10.7265625" style="7" customWidth="1"/>
  </cols>
  <sheetData>
    <row r="1" spans="1:6" x14ac:dyDescent="0.35">
      <c r="A1" s="5" t="s">
        <v>44</v>
      </c>
      <c r="B1" s="5"/>
      <c r="C1" s="5"/>
    </row>
    <row r="3" spans="1:6" x14ac:dyDescent="0.35">
      <c r="A3" s="3" t="s">
        <v>21</v>
      </c>
      <c r="B3" s="4" t="s">
        <v>7</v>
      </c>
      <c r="C3" s="1"/>
    </row>
    <row r="4" spans="1:6" x14ac:dyDescent="0.35">
      <c r="B4" s="4" t="s">
        <v>20</v>
      </c>
      <c r="C4" s="1"/>
    </row>
    <row r="5" spans="1:6" x14ac:dyDescent="0.35">
      <c r="B5" s="4"/>
    </row>
    <row r="6" spans="1:6" x14ac:dyDescent="0.35">
      <c r="A6" s="3" t="s">
        <v>60</v>
      </c>
      <c r="B6" s="4" t="s">
        <v>1</v>
      </c>
      <c r="C6" s="1"/>
      <c r="D6" t="str">
        <f t="array" aca="1" ref="D6" ca="1">IF(C6=0,"",IF(C6=2,"prim",IF(AND(MOD(C6,ROW(INDIRECT("2:"&amp;ROUNDUP(SQRT(C6),0))))&lt;&gt;0),"prim","nicht prim")))</f>
        <v/>
      </c>
    </row>
    <row r="7" spans="1:6" x14ac:dyDescent="0.35">
      <c r="B7" s="4"/>
    </row>
    <row r="8" spans="1:6" x14ac:dyDescent="0.35">
      <c r="B8" s="4" t="s">
        <v>2</v>
      </c>
      <c r="C8" s="53" t="str">
        <f>IF(SUM(C6)=0,"",C4/C6)</f>
        <v/>
      </c>
      <c r="D8" t="str">
        <f>IF(OR(SUM(C6)&lt;2,SUM(C4)=0),"",IF(C8=INT(C8),"ist ganz",""))</f>
        <v/>
      </c>
    </row>
    <row r="10" spans="1:6" x14ac:dyDescent="0.35">
      <c r="B10" s="4" t="s">
        <v>10</v>
      </c>
      <c r="C10" s="53" t="str">
        <f>IF(C8="","",IF(C8=INT(C8),T108,""))</f>
        <v/>
      </c>
      <c r="F10" s="42" t="str">
        <f>IF(SUM(E10)&gt;1,"Achtung: Anderen Wert für e wählen!","")</f>
        <v/>
      </c>
    </row>
    <row r="28" spans="7:7" x14ac:dyDescent="0.35">
      <c r="G28" s="18"/>
    </row>
    <row r="100" spans="1:20" x14ac:dyDescent="0.35">
      <c r="A100" s="55" t="s">
        <v>13</v>
      </c>
      <c r="B100" s="55"/>
      <c r="C100" s="55"/>
      <c r="D100" s="55"/>
      <c r="E100" s="55"/>
      <c r="F100" s="55"/>
      <c r="G100" s="55"/>
      <c r="H100" s="55"/>
      <c r="M100" s="50"/>
      <c r="Q100" s="17"/>
      <c r="T100" s="34"/>
    </row>
    <row r="101" spans="1:20" x14ac:dyDescent="0.35">
      <c r="C101" s="6"/>
      <c r="D101" s="6"/>
      <c r="E101" s="6"/>
      <c r="F101" s="6"/>
      <c r="G101" s="6"/>
      <c r="H101" s="6"/>
      <c r="M101" s="50"/>
      <c r="T101" s="34"/>
    </row>
    <row r="102" spans="1:20" x14ac:dyDescent="0.35">
      <c r="A102" t="s">
        <v>14</v>
      </c>
      <c r="C102" s="6"/>
      <c r="D102" s="6"/>
      <c r="E102" s="6"/>
      <c r="F102" s="6"/>
      <c r="G102" s="6"/>
      <c r="H102" s="6"/>
      <c r="M102" s="50"/>
      <c r="T102" s="34"/>
    </row>
    <row r="103" spans="1:20" x14ac:dyDescent="0.35">
      <c r="B103" t="s">
        <v>15</v>
      </c>
      <c r="C103" s="6"/>
      <c r="D103" t="e">
        <f>IF(C6*C8=0,"",(C6-1)*(C8-1))</f>
        <v>#VALUE!</v>
      </c>
      <c r="E103" s="6"/>
      <c r="F103" s="6"/>
      <c r="G103" s="6"/>
      <c r="H103" s="6"/>
      <c r="M103" s="50"/>
      <c r="T103" s="34"/>
    </row>
    <row r="104" spans="1:20" x14ac:dyDescent="0.35">
      <c r="C104" s="6"/>
      <c r="D104" s="6"/>
      <c r="E104" s="6"/>
      <c r="F104" s="6"/>
      <c r="G104" s="6"/>
      <c r="H104" s="6"/>
      <c r="M104" s="50"/>
      <c r="T104" s="34"/>
    </row>
    <row r="105" spans="1:20" x14ac:dyDescent="0.35">
      <c r="A105" t="s">
        <v>16</v>
      </c>
      <c r="B105" t="str">
        <f>'Schlüssel generieren'!C109&amp;"*d = 1 + k*"&amp;'Schlüssel generieren'!C106</f>
        <v>*d = 1 + k*</v>
      </c>
      <c r="C105" s="6"/>
      <c r="D105" s="6"/>
      <c r="E105" s="6"/>
      <c r="F105" s="6"/>
      <c r="G105" s="6"/>
      <c r="H105" s="6"/>
      <c r="M105" s="50"/>
    </row>
    <row r="106" spans="1:20" x14ac:dyDescent="0.35">
      <c r="C106" s="6"/>
      <c r="D106" s="6"/>
      <c r="E106" s="6"/>
      <c r="F106" s="6"/>
      <c r="G106" s="6"/>
      <c r="H106" s="6"/>
      <c r="M106" s="50"/>
    </row>
    <row r="107" spans="1:20" x14ac:dyDescent="0.35">
      <c r="A107" s="3" t="s">
        <v>54</v>
      </c>
      <c r="B107" s="3"/>
      <c r="C107" s="45"/>
      <c r="D107" s="45"/>
      <c r="E107" s="45"/>
      <c r="F107" s="45"/>
      <c r="G107" s="45"/>
      <c r="H107" s="45"/>
      <c r="I107" s="3"/>
      <c r="J107" s="3" t="s">
        <v>56</v>
      </c>
      <c r="K107" s="3"/>
      <c r="L107" s="3"/>
      <c r="M107" s="51"/>
      <c r="N107" s="3"/>
      <c r="O107" s="3"/>
      <c r="P107" s="3"/>
      <c r="Q107" s="3" t="s">
        <v>55</v>
      </c>
      <c r="R107" s="3"/>
      <c r="S107" s="3"/>
      <c r="T107" s="3"/>
    </row>
    <row r="108" spans="1:20" x14ac:dyDescent="0.35">
      <c r="B108" t="e">
        <f>D103</f>
        <v>#VALUE!</v>
      </c>
      <c r="C108" s="6" t="s">
        <v>17</v>
      </c>
      <c r="D108" s="2" t="e">
        <f>INT(B108/F108)</f>
        <v>#VALUE!</v>
      </c>
      <c r="E108" s="6" t="s">
        <v>19</v>
      </c>
      <c r="F108" s="11">
        <f>C3</f>
        <v>0</v>
      </c>
      <c r="G108" s="6" t="s">
        <v>18</v>
      </c>
      <c r="H108" s="9" t="e">
        <f>MOD(B108,F108)</f>
        <v>#VALUE!</v>
      </c>
      <c r="J108" t="e">
        <f t="shared" ref="J108" si="0">IF(SUM(H108)&gt;0,H108,"")</f>
        <v>#VALUE!</v>
      </c>
      <c r="K108" t="e">
        <f t="shared" ref="K108" si="1">IF(SUM(H108)&gt;0,"=","")</f>
        <v>#VALUE!</v>
      </c>
      <c r="L108" t="e">
        <f t="shared" ref="L108" si="2">IF(SUM(H108)&gt;0,B108&amp;SUBSTITUTE("-"&amp;D108&amp;"*"&amp;F108,"--","+"),"")</f>
        <v>#VALUE!</v>
      </c>
      <c r="M108" s="50"/>
      <c r="N108" t="e">
        <f>IF(SUM(H108)&gt;1,"Also:","")</f>
        <v>#VALUE!</v>
      </c>
      <c r="O108" t="e">
        <f t="shared" ref="O108:O170" si="3">IF(SUM(H108)&gt;1,SUBSTITUTE("1 = "&amp;Q110&amp;"*"&amp;B110&amp;"+"&amp;R110&amp;"*("&amp;L108&amp;") = "&amp;Q108&amp;"*"&amp;B108&amp;"+"&amp;R108&amp;"*"&amp;F108,"+-","-"),"")</f>
        <v>#VALUE!</v>
      </c>
      <c r="Q108" t="e">
        <f>IF(SUM(H108)&lt;1,"",IF(H108=1,1,IF(Q110="",1,R110)))</f>
        <v>#VALUE!</v>
      </c>
      <c r="R108" s="3" t="e">
        <f>IF(Q108="","",IF(R110="",-D108,Q110-D108*R110))</f>
        <v>#VALUE!</v>
      </c>
      <c r="S108" s="2" t="e">
        <f>IF(R108&lt;0,"negativ:   "&amp;R108&amp;"+"&amp;B108&amp;"=","")</f>
        <v>#VALUE!</v>
      </c>
      <c r="T108" s="44" t="e">
        <f>MOD(B108+R108,B108)</f>
        <v>#VALUE!</v>
      </c>
    </row>
    <row r="109" spans="1:20" x14ac:dyDescent="0.35">
      <c r="H109"/>
      <c r="M109" s="50"/>
    </row>
    <row r="110" spans="1:20" x14ac:dyDescent="0.35">
      <c r="B110" s="12" t="e">
        <f>IF(SUM(H108)=0,"",F108)</f>
        <v>#VALUE!</v>
      </c>
      <c r="C110" s="6" t="s">
        <v>17</v>
      </c>
      <c r="D110" s="2" t="e">
        <f>IF(SUM(H108)=0,"",INT(B110/F110))</f>
        <v>#VALUE!</v>
      </c>
      <c r="E110" s="6" t="s">
        <v>19</v>
      </c>
      <c r="F110" s="10" t="e">
        <f>IF(SUM(H108)=0,"",H108)</f>
        <v>#VALUE!</v>
      </c>
      <c r="G110" s="6" t="s">
        <v>18</v>
      </c>
      <c r="H110" s="13" t="e">
        <f>IF(SUM(H108)=0,"",MOD(B110,F110))</f>
        <v>#VALUE!</v>
      </c>
      <c r="J110" t="e">
        <f t="shared" ref="J110" si="4">IF(SUM(H110)&gt;0,H110,"")</f>
        <v>#VALUE!</v>
      </c>
      <c r="K110" t="e">
        <f t="shared" ref="K110" si="5">IF(SUM(H110)&gt;0,"=","")</f>
        <v>#VALUE!</v>
      </c>
      <c r="L110" t="e">
        <f t="shared" ref="L110" si="6">IF(SUM(H110)&gt;0,B110&amp;SUBSTITUTE("-"&amp;D110&amp;"*"&amp;F110,"--","+"),"")</f>
        <v>#VALUE!</v>
      </c>
      <c r="M110" s="50"/>
      <c r="N110" t="e">
        <f t="shared" ref="N110" si="7">IF(SUM(H110)&gt;1,"Also:","")</f>
        <v>#VALUE!</v>
      </c>
      <c r="O110" t="e">
        <f t="shared" si="3"/>
        <v>#VALUE!</v>
      </c>
      <c r="Q110" t="e">
        <f>IF(SUM(H110)&lt;1,"",IF(H110=1,1,IF(Q112="",1,R112)))</f>
        <v>#VALUE!</v>
      </c>
      <c r="R110" t="e">
        <f>IF(Q110="","",IF(R112="",-D110,Q112-D110*R112))</f>
        <v>#VALUE!</v>
      </c>
    </row>
    <row r="111" spans="1:20" x14ac:dyDescent="0.35">
      <c r="C111" s="6"/>
      <c r="D111" s="6"/>
      <c r="E111" s="6"/>
      <c r="F111" s="6"/>
      <c r="G111" s="6"/>
      <c r="H111" s="6"/>
      <c r="M111" s="50"/>
    </row>
    <row r="112" spans="1:20" x14ac:dyDescent="0.35">
      <c r="B112" s="15" t="e">
        <f>IF(SUM(H110)=0,"",F110)</f>
        <v>#VALUE!</v>
      </c>
      <c r="C112" s="6" t="s">
        <v>17</v>
      </c>
      <c r="D112" s="2" t="e">
        <f>IF(SUM(H110)=0,"",INT(B112/F112))</f>
        <v>#VALUE!</v>
      </c>
      <c r="E112" s="6" t="s">
        <v>19</v>
      </c>
      <c r="F112" s="14" t="e">
        <f>IF(SUM(H110)=0,"",H110)</f>
        <v>#VALUE!</v>
      </c>
      <c r="G112" s="6" t="s">
        <v>18</v>
      </c>
      <c r="H112" s="8" t="e">
        <f>IF(SUM(H110)=0,"",MOD(B112,F112))</f>
        <v>#VALUE!</v>
      </c>
      <c r="J112" t="e">
        <f t="shared" ref="J112" si="8">IF(SUM(H112)&gt;0,H112,"")</f>
        <v>#VALUE!</v>
      </c>
      <c r="K112" t="e">
        <f t="shared" ref="K112" si="9">IF(SUM(H112)&gt;0,"=","")</f>
        <v>#VALUE!</v>
      </c>
      <c r="L112" t="e">
        <f t="shared" ref="L112" si="10">IF(SUM(H112)&gt;0,B112&amp;SUBSTITUTE("-"&amp;D112&amp;"*"&amp;F112,"--","+"),"")</f>
        <v>#VALUE!</v>
      </c>
      <c r="M112" s="50"/>
      <c r="N112" t="e">
        <f t="shared" ref="N112" si="11">IF(SUM(H112)&gt;1,"Also:","")</f>
        <v>#VALUE!</v>
      </c>
      <c r="O112" t="e">
        <f t="shared" si="3"/>
        <v>#VALUE!</v>
      </c>
      <c r="Q112" t="e">
        <f>IF(SUM(H112)&lt;1,"",IF(H112=1,1,IF(Q114="",1,R114)))</f>
        <v>#VALUE!</v>
      </c>
      <c r="R112" t="e">
        <f>IF(Q112="","",IF(R114="",-D112,Q114-D112*R114))</f>
        <v>#VALUE!</v>
      </c>
    </row>
    <row r="113" spans="2:20" x14ac:dyDescent="0.35">
      <c r="C113" s="6"/>
      <c r="D113" s="6"/>
      <c r="E113" s="6"/>
      <c r="F113" s="6"/>
      <c r="G113" s="6"/>
      <c r="H113" s="6"/>
      <c r="M113" s="50"/>
    </row>
    <row r="114" spans="2:20" x14ac:dyDescent="0.35">
      <c r="B114" s="33" t="e">
        <f>IF(SUM(H112)=0,"",F112)</f>
        <v>#VALUE!</v>
      </c>
      <c r="C114" s="6" t="e">
        <f>IF(B114="","","=")</f>
        <v>#VALUE!</v>
      </c>
      <c r="D114" s="2" t="e">
        <f>IF(SUM(H112)=0,"",INT(B114/F114))</f>
        <v>#VALUE!</v>
      </c>
      <c r="E114" s="6" t="e">
        <f>IF(B114="","","*")</f>
        <v>#VALUE!</v>
      </c>
      <c r="F114" s="16" t="e">
        <f>IF(SUM(H112)=0,"",H112)</f>
        <v>#VALUE!</v>
      </c>
      <c r="G114" s="6" t="e">
        <f>IF(B114="","","+")</f>
        <v>#VALUE!</v>
      </c>
      <c r="H114" s="32" t="e">
        <f>IF(SUM(H112)=0,"",MOD(B114,F114))</f>
        <v>#VALUE!</v>
      </c>
      <c r="J114" t="e">
        <f t="shared" ref="J114" si="12">IF(SUM(H114)&gt;0,H114,"")</f>
        <v>#VALUE!</v>
      </c>
      <c r="K114" t="e">
        <f t="shared" ref="K114" si="13">IF(SUM(H114)&gt;0,"=","")</f>
        <v>#VALUE!</v>
      </c>
      <c r="L114" t="e">
        <f t="shared" ref="L114" si="14">IF(SUM(H114)&gt;0,B114&amp;SUBSTITUTE("-"&amp;D114&amp;"*"&amp;F114,"--","+"),"")</f>
        <v>#VALUE!</v>
      </c>
      <c r="M114" s="50"/>
      <c r="N114" t="e">
        <f t="shared" ref="N114" si="15">IF(SUM(H114)&gt;1,"Also:","")</f>
        <v>#VALUE!</v>
      </c>
      <c r="O114" t="e">
        <f t="shared" si="3"/>
        <v>#VALUE!</v>
      </c>
      <c r="Q114" t="e">
        <f>IF(SUM(H114)&lt;1,"",IF(H114=1,1,IF(Q116="",1,R116)))</f>
        <v>#VALUE!</v>
      </c>
      <c r="R114" t="e">
        <f>IF(Q114="","",IF(R116="",-D114,Q116-D114*R116))</f>
        <v>#VALUE!</v>
      </c>
    </row>
    <row r="115" spans="2:20" x14ac:dyDescent="0.35">
      <c r="C115" s="6"/>
      <c r="D115" s="6"/>
      <c r="E115" s="6"/>
      <c r="F115" s="6"/>
      <c r="G115" s="6"/>
      <c r="H115" s="6"/>
      <c r="M115" s="50"/>
    </row>
    <row r="116" spans="2:20" x14ac:dyDescent="0.35">
      <c r="B116" s="2" t="e">
        <f t="shared" ref="B116" si="16">IF(SUM(H114)=0,"",F114)</f>
        <v>#VALUE!</v>
      </c>
      <c r="C116" s="6" t="e">
        <f t="shared" ref="C116" si="17">IF(B116="","","=")</f>
        <v>#VALUE!</v>
      </c>
      <c r="D116" s="2" t="e">
        <f t="shared" ref="D116" si="18">IF(SUM(H114)=0,"",INT(B116/F116))</f>
        <v>#VALUE!</v>
      </c>
      <c r="E116" s="6" t="e">
        <f t="shared" ref="E116" si="19">IF(B116="","","*")</f>
        <v>#VALUE!</v>
      </c>
      <c r="F116" s="7" t="e">
        <f t="shared" ref="F116" si="20">IF(SUM(H114)=0,"",H114)</f>
        <v>#VALUE!</v>
      </c>
      <c r="G116" s="6" t="e">
        <f t="shared" ref="G116" si="21">IF(B116="","","+")</f>
        <v>#VALUE!</v>
      </c>
      <c r="H116" s="6" t="e">
        <f t="shared" ref="H116" si="22">IF(SUM(H114)=0,"",MOD(B116,F116))</f>
        <v>#VALUE!</v>
      </c>
      <c r="J116" t="e">
        <f t="shared" ref="J116" si="23">IF(SUM(H116)&gt;0,H116,"")</f>
        <v>#VALUE!</v>
      </c>
      <c r="K116" t="e">
        <f t="shared" ref="K116" si="24">IF(SUM(H116)&gt;0,"=","")</f>
        <v>#VALUE!</v>
      </c>
      <c r="L116" t="e">
        <f t="shared" ref="L116" si="25">IF(SUM(H116)&gt;0,B116&amp;SUBSTITUTE("-"&amp;D116&amp;"*"&amp;F116,"--","+"),"")</f>
        <v>#VALUE!</v>
      </c>
      <c r="M116" s="50"/>
      <c r="N116" t="e">
        <f t="shared" ref="N116" si="26">IF(SUM(H116)&gt;1,"Also:","")</f>
        <v>#VALUE!</v>
      </c>
      <c r="O116" t="e">
        <f t="shared" si="3"/>
        <v>#VALUE!</v>
      </c>
      <c r="Q116" t="e">
        <f>IF(SUM(H116)&lt;1,"",IF(H116=1,1,IF(Q118="",1,R118)))</f>
        <v>#VALUE!</v>
      </c>
      <c r="R116" t="e">
        <f>IF(Q116="","",IF(R118="",-D116,Q118-D116*R118))</f>
        <v>#VALUE!</v>
      </c>
    </row>
    <row r="117" spans="2:20" x14ac:dyDescent="0.35">
      <c r="C117" s="6"/>
      <c r="D117" s="6"/>
      <c r="E117" s="6"/>
      <c r="F117" s="6"/>
      <c r="G117" s="6"/>
      <c r="H117" s="6"/>
      <c r="M117" s="50"/>
    </row>
    <row r="118" spans="2:20" x14ac:dyDescent="0.35">
      <c r="B118" s="2" t="e">
        <f t="shared" ref="B118" si="27">IF(SUM(H116)=0,"",F116)</f>
        <v>#VALUE!</v>
      </c>
      <c r="C118" s="6" t="e">
        <f t="shared" ref="C118" si="28">IF(B118="","","=")</f>
        <v>#VALUE!</v>
      </c>
      <c r="D118" s="2" t="e">
        <f t="shared" ref="D118" si="29">IF(SUM(H116)=0,"",INT(B118/F118))</f>
        <v>#VALUE!</v>
      </c>
      <c r="E118" s="6" t="e">
        <f t="shared" ref="E118" si="30">IF(B118="","","*")</f>
        <v>#VALUE!</v>
      </c>
      <c r="F118" s="7" t="e">
        <f t="shared" ref="F118" si="31">IF(SUM(H116)=0,"",H116)</f>
        <v>#VALUE!</v>
      </c>
      <c r="G118" s="6" t="e">
        <f t="shared" ref="G118" si="32">IF(B118="","","+")</f>
        <v>#VALUE!</v>
      </c>
      <c r="H118" s="6" t="e">
        <f t="shared" ref="H118" si="33">IF(SUM(H116)=0,"",MOD(B118,F118))</f>
        <v>#VALUE!</v>
      </c>
      <c r="J118" t="e">
        <f>IF(SUM(H118)&gt;0,H118,"")</f>
        <v>#VALUE!</v>
      </c>
      <c r="K118" t="e">
        <f>IF(SUM(H118)&gt;0,"=","")</f>
        <v>#VALUE!</v>
      </c>
      <c r="L118" t="e">
        <f>IF(SUM(H118)&gt;0,B118&amp;SUBSTITUTE("-"&amp;D118&amp;"*"&amp;F118,"--","+"),"")</f>
        <v>#VALUE!</v>
      </c>
      <c r="M118" s="50"/>
      <c r="N118" t="e">
        <f t="shared" ref="N118" si="34">IF(SUM(H118)&gt;1,"Also:","")</f>
        <v>#VALUE!</v>
      </c>
      <c r="O118" t="e">
        <f t="shared" si="3"/>
        <v>#VALUE!</v>
      </c>
      <c r="Q118" t="e">
        <f>IF(SUM(H118)&lt;1,"",IF(H118=1,1,IF(Q120="",1,R120)))</f>
        <v>#VALUE!</v>
      </c>
      <c r="R118" t="e">
        <f>IF(Q118="","",IF(R120="",-D118,Q120-D118*R120))</f>
        <v>#VALUE!</v>
      </c>
    </row>
    <row r="119" spans="2:20" x14ac:dyDescent="0.35">
      <c r="C119" s="6"/>
      <c r="D119" s="6"/>
      <c r="E119" s="6"/>
      <c r="F119" s="6"/>
      <c r="G119" s="6"/>
      <c r="H119" s="6"/>
      <c r="M119" s="50"/>
      <c r="T119" s="34"/>
    </row>
    <row r="120" spans="2:20" x14ac:dyDescent="0.35">
      <c r="B120" s="2" t="e">
        <f t="shared" ref="B120" si="35">IF(SUM(H118)=0,"",F118)</f>
        <v>#VALUE!</v>
      </c>
      <c r="C120" s="6" t="e">
        <f t="shared" ref="C120" si="36">IF(B120="","","=")</f>
        <v>#VALUE!</v>
      </c>
      <c r="D120" s="2" t="e">
        <f t="shared" ref="D120" si="37">IF(SUM(H118)=0,"",INT(B120/F120))</f>
        <v>#VALUE!</v>
      </c>
      <c r="E120" s="6" t="e">
        <f t="shared" ref="E120" si="38">IF(B120="","","*")</f>
        <v>#VALUE!</v>
      </c>
      <c r="F120" s="7" t="e">
        <f t="shared" ref="F120" si="39">IF(SUM(H118)=0,"",H118)</f>
        <v>#VALUE!</v>
      </c>
      <c r="G120" s="6" t="e">
        <f t="shared" ref="G120" si="40">IF(B120="","","+")</f>
        <v>#VALUE!</v>
      </c>
      <c r="H120" s="6" t="e">
        <f t="shared" ref="H120" si="41">IF(SUM(H118)=0,"",MOD(B120,F120))</f>
        <v>#VALUE!</v>
      </c>
      <c r="M120" s="50"/>
      <c r="N120" t="e">
        <f t="shared" ref="N120" si="42">IF(SUM(H120)&gt;1,"Also:","")</f>
        <v>#VALUE!</v>
      </c>
      <c r="O120" t="e">
        <f t="shared" si="3"/>
        <v>#VALUE!</v>
      </c>
      <c r="Q120" t="e">
        <f>IF(SUM(H120)&lt;1,"",IF(H120=1,1,IF(Q122="",1,R122)))</f>
        <v>#VALUE!</v>
      </c>
      <c r="R120" t="e">
        <f>IF(Q120="","",IF(R122="",-D120,Q122-D120*R122))</f>
        <v>#VALUE!</v>
      </c>
      <c r="T120" s="34"/>
    </row>
    <row r="121" spans="2:20" x14ac:dyDescent="0.35">
      <c r="C121" s="6"/>
      <c r="D121" s="6"/>
      <c r="E121" s="6"/>
      <c r="F121" s="6"/>
      <c r="G121" s="6"/>
      <c r="H121" s="6"/>
      <c r="M121" s="50"/>
      <c r="T121" s="34"/>
    </row>
    <row r="122" spans="2:20" x14ac:dyDescent="0.35">
      <c r="B122" s="2" t="e">
        <f t="shared" ref="B122" si="43">IF(SUM(H120)=0,"",F120)</f>
        <v>#VALUE!</v>
      </c>
      <c r="C122" s="6" t="e">
        <f t="shared" ref="C122:C174" si="44">IF(B122="","","=")</f>
        <v>#VALUE!</v>
      </c>
      <c r="D122" s="2" t="e">
        <f t="shared" ref="D122" si="45">IF(SUM(H120)=0,"",INT(B122/F122))</f>
        <v>#VALUE!</v>
      </c>
      <c r="E122" s="6" t="e">
        <f t="shared" ref="E122" si="46">IF(B122="","","*")</f>
        <v>#VALUE!</v>
      </c>
      <c r="F122" s="7" t="e">
        <f t="shared" ref="F122" si="47">IF(SUM(H120)=0,"",H120)</f>
        <v>#VALUE!</v>
      </c>
      <c r="G122" s="6" t="e">
        <f t="shared" ref="G122" si="48">IF(B122="","","+")</f>
        <v>#VALUE!</v>
      </c>
      <c r="H122" s="6" t="e">
        <f t="shared" ref="H122" si="49">IF(SUM(H120)=0,"",MOD(B122,F122))</f>
        <v>#VALUE!</v>
      </c>
      <c r="M122" s="50"/>
      <c r="N122" t="e">
        <f t="shared" ref="N122" si="50">IF(SUM(H122)&gt;1,"Also:","")</f>
        <v>#VALUE!</v>
      </c>
      <c r="O122" t="e">
        <f t="shared" si="3"/>
        <v>#VALUE!</v>
      </c>
      <c r="Q122" t="e">
        <f>IF(SUM(H122)&lt;1,"",IF(H122=1,1,IF(Q124="",1,R124)))</f>
        <v>#VALUE!</v>
      </c>
      <c r="R122" t="e">
        <f>IF(Q122="","",IF(R124="",-D122,Q124-D122*R124))</f>
        <v>#VALUE!</v>
      </c>
      <c r="T122" s="34"/>
    </row>
    <row r="123" spans="2:20" x14ac:dyDescent="0.35">
      <c r="C123" s="6"/>
      <c r="D123" s="6"/>
      <c r="E123" s="6"/>
      <c r="F123" s="6"/>
      <c r="G123" s="6"/>
      <c r="H123" s="6"/>
      <c r="M123" s="50"/>
      <c r="T123" s="34"/>
    </row>
    <row r="124" spans="2:20" x14ac:dyDescent="0.35">
      <c r="B124" s="2" t="e">
        <f t="shared" ref="B124" si="51">IF(SUM(H122)=0,"",F122)</f>
        <v>#VALUE!</v>
      </c>
      <c r="C124" s="6" t="e">
        <f t="shared" si="44"/>
        <v>#VALUE!</v>
      </c>
      <c r="D124" s="2" t="e">
        <f t="shared" ref="D124" si="52">IF(SUM(H122)=0,"",INT(B124/F124))</f>
        <v>#VALUE!</v>
      </c>
      <c r="E124" s="6" t="e">
        <f t="shared" ref="E124" si="53">IF(B124="","","*")</f>
        <v>#VALUE!</v>
      </c>
      <c r="F124" s="7" t="e">
        <f t="shared" ref="F124" si="54">IF(SUM(H122)=0,"",H122)</f>
        <v>#VALUE!</v>
      </c>
      <c r="G124" s="6" t="e">
        <f t="shared" ref="G124" si="55">IF(B124="","","+")</f>
        <v>#VALUE!</v>
      </c>
      <c r="H124" s="6" t="e">
        <f t="shared" ref="H124" si="56">IF(SUM(H122)=0,"",MOD(B124,F124))</f>
        <v>#VALUE!</v>
      </c>
      <c r="M124" s="50"/>
      <c r="N124" t="e">
        <f t="shared" ref="N124" si="57">IF(SUM(H124)&gt;1,"Also:","")</f>
        <v>#VALUE!</v>
      </c>
      <c r="O124" t="e">
        <f t="shared" si="3"/>
        <v>#VALUE!</v>
      </c>
      <c r="Q124" t="e">
        <f t="shared" ref="Q124" si="58">IF(SUM(H124)&lt;1,"",IF(H124=1,1,IF(Q126="",1,R126)))</f>
        <v>#VALUE!</v>
      </c>
      <c r="R124" t="e">
        <f t="shared" ref="R124" si="59">IF(Q124="","",IF(R126="",-D124,Q126-D124*R126))</f>
        <v>#VALUE!</v>
      </c>
      <c r="T124" s="34"/>
    </row>
    <row r="125" spans="2:20" x14ac:dyDescent="0.35">
      <c r="C125" s="6"/>
      <c r="D125" s="6"/>
      <c r="E125" s="6"/>
      <c r="F125" s="6"/>
      <c r="G125" s="6"/>
      <c r="H125" s="6"/>
      <c r="M125" s="50"/>
      <c r="T125" s="34"/>
    </row>
    <row r="126" spans="2:20" x14ac:dyDescent="0.35">
      <c r="B126" s="2" t="e">
        <f t="shared" ref="B126" si="60">IF(SUM(H124)=0,"",F124)</f>
        <v>#VALUE!</v>
      </c>
      <c r="C126" s="6" t="e">
        <f t="shared" si="44"/>
        <v>#VALUE!</v>
      </c>
      <c r="D126" s="2" t="e">
        <f t="shared" ref="D126" si="61">IF(SUM(H124)=0,"",INT(B126/F126))</f>
        <v>#VALUE!</v>
      </c>
      <c r="E126" s="6" t="e">
        <f t="shared" ref="E126" si="62">IF(B126="","","*")</f>
        <v>#VALUE!</v>
      </c>
      <c r="F126" s="7" t="e">
        <f t="shared" ref="F126" si="63">IF(SUM(H124)=0,"",H124)</f>
        <v>#VALUE!</v>
      </c>
      <c r="G126" s="6" t="e">
        <f t="shared" ref="G126" si="64">IF(B126="","","+")</f>
        <v>#VALUE!</v>
      </c>
      <c r="H126" s="6" t="e">
        <f t="shared" ref="H126" si="65">IF(SUM(H124)=0,"",MOD(B126,F126))</f>
        <v>#VALUE!</v>
      </c>
      <c r="M126" s="50"/>
      <c r="N126" t="e">
        <f t="shared" ref="N126" si="66">IF(SUM(H126)&gt;1,"Also:","")</f>
        <v>#VALUE!</v>
      </c>
      <c r="O126" t="e">
        <f t="shared" si="3"/>
        <v>#VALUE!</v>
      </c>
      <c r="Q126" t="e">
        <f t="shared" ref="Q126" si="67">IF(SUM(H126)&lt;1,"",IF(H126=1,1,IF(Q128="",1,R128)))</f>
        <v>#VALUE!</v>
      </c>
      <c r="R126" t="e">
        <f t="shared" ref="R126" si="68">IF(Q126="","",IF(R128="",-D126,Q128-D126*R128))</f>
        <v>#VALUE!</v>
      </c>
      <c r="T126" s="34"/>
    </row>
    <row r="127" spans="2:20" x14ac:dyDescent="0.35">
      <c r="C127" s="6"/>
      <c r="D127" s="6"/>
      <c r="E127" s="6"/>
      <c r="F127" s="6"/>
      <c r="G127" s="6"/>
      <c r="H127" s="6"/>
      <c r="M127" s="50"/>
      <c r="T127" s="34"/>
    </row>
    <row r="128" spans="2:20" x14ac:dyDescent="0.35">
      <c r="B128" s="2" t="e">
        <f t="shared" ref="B128" si="69">IF(SUM(H126)=0,"",F126)</f>
        <v>#VALUE!</v>
      </c>
      <c r="C128" s="6" t="e">
        <f t="shared" si="44"/>
        <v>#VALUE!</v>
      </c>
      <c r="D128" s="2" t="e">
        <f t="shared" ref="D128" si="70">IF(SUM(H126)=0,"",INT(B128/F128))</f>
        <v>#VALUE!</v>
      </c>
      <c r="E128" s="6" t="e">
        <f t="shared" ref="E128" si="71">IF(B128="","","*")</f>
        <v>#VALUE!</v>
      </c>
      <c r="F128" s="7" t="e">
        <f t="shared" ref="F128" si="72">IF(SUM(H126)=0,"",H126)</f>
        <v>#VALUE!</v>
      </c>
      <c r="G128" s="6" t="e">
        <f t="shared" ref="G128" si="73">IF(B128="","","+")</f>
        <v>#VALUE!</v>
      </c>
      <c r="H128" s="6" t="e">
        <f t="shared" ref="H128" si="74">IF(SUM(H126)=0,"",MOD(B128,F128))</f>
        <v>#VALUE!</v>
      </c>
      <c r="M128" s="50"/>
      <c r="N128" t="e">
        <f t="shared" ref="N128" si="75">IF(SUM(H128)&gt;1,"Also:","")</f>
        <v>#VALUE!</v>
      </c>
      <c r="O128" t="e">
        <f t="shared" si="3"/>
        <v>#VALUE!</v>
      </c>
      <c r="Q128" t="e">
        <f t="shared" ref="Q128" si="76">IF(SUM(H128)&lt;1,"",IF(H128=1,1,IF(Q130="",1,R130)))</f>
        <v>#VALUE!</v>
      </c>
      <c r="R128" t="e">
        <f t="shared" ref="R128" si="77">IF(Q128="","",IF(R130="",-D128,Q130-D128*R130))</f>
        <v>#VALUE!</v>
      </c>
      <c r="T128" s="34"/>
    </row>
    <row r="129" spans="2:20" x14ac:dyDescent="0.35">
      <c r="C129" s="6"/>
      <c r="D129" s="6"/>
      <c r="E129" s="6"/>
      <c r="F129" s="6"/>
      <c r="G129" s="6"/>
      <c r="H129" s="6"/>
      <c r="M129" s="50"/>
      <c r="T129" s="34"/>
    </row>
    <row r="130" spans="2:20" x14ac:dyDescent="0.35">
      <c r="B130" s="2" t="e">
        <f t="shared" ref="B130" si="78">IF(SUM(H128)=0,"",F128)</f>
        <v>#VALUE!</v>
      </c>
      <c r="C130" s="6" t="e">
        <f t="shared" si="44"/>
        <v>#VALUE!</v>
      </c>
      <c r="D130" s="2" t="e">
        <f t="shared" ref="D130" si="79">IF(SUM(H128)=0,"",INT(B130/F130))</f>
        <v>#VALUE!</v>
      </c>
      <c r="E130" s="6" t="e">
        <f t="shared" ref="E130" si="80">IF(B130="","","*")</f>
        <v>#VALUE!</v>
      </c>
      <c r="F130" s="7" t="e">
        <f t="shared" ref="F130" si="81">IF(SUM(H128)=0,"",H128)</f>
        <v>#VALUE!</v>
      </c>
      <c r="G130" s="6" t="e">
        <f t="shared" ref="G130" si="82">IF(B130="","","+")</f>
        <v>#VALUE!</v>
      </c>
      <c r="H130" s="6" t="e">
        <f t="shared" ref="H130" si="83">IF(SUM(H128)=0,"",MOD(B130,F130))</f>
        <v>#VALUE!</v>
      </c>
      <c r="M130" s="50"/>
      <c r="N130" t="e">
        <f t="shared" ref="N130" si="84">IF(SUM(H130)&gt;1,"Also:","")</f>
        <v>#VALUE!</v>
      </c>
      <c r="O130" t="e">
        <f t="shared" si="3"/>
        <v>#VALUE!</v>
      </c>
      <c r="Q130" t="e">
        <f t="shared" ref="Q130" si="85">IF(SUM(H130)&lt;1,"",IF(H130=1,1,IF(Q132="",1,R132)))</f>
        <v>#VALUE!</v>
      </c>
      <c r="R130" t="e">
        <f t="shared" ref="R130" si="86">IF(Q130="","",IF(R132="",-D130,Q132-D130*R132))</f>
        <v>#VALUE!</v>
      </c>
      <c r="T130" s="34"/>
    </row>
    <row r="131" spans="2:20" x14ac:dyDescent="0.35">
      <c r="C131" s="6"/>
      <c r="D131" s="6"/>
      <c r="E131" s="6"/>
      <c r="F131" s="6"/>
      <c r="G131" s="6"/>
      <c r="H131" s="6"/>
      <c r="M131" s="50"/>
      <c r="T131" s="34"/>
    </row>
    <row r="132" spans="2:20" x14ac:dyDescent="0.35">
      <c r="B132" s="2" t="e">
        <f t="shared" ref="B132" si="87">IF(SUM(H130)=0,"",F130)</f>
        <v>#VALUE!</v>
      </c>
      <c r="C132" s="6" t="e">
        <f t="shared" si="44"/>
        <v>#VALUE!</v>
      </c>
      <c r="D132" s="2" t="e">
        <f t="shared" ref="D132" si="88">IF(SUM(H130)=0,"",INT(B132/F132))</f>
        <v>#VALUE!</v>
      </c>
      <c r="E132" s="6" t="e">
        <f t="shared" ref="E132" si="89">IF(B132="","","*")</f>
        <v>#VALUE!</v>
      </c>
      <c r="F132" s="7" t="e">
        <f t="shared" ref="F132" si="90">IF(SUM(H130)=0,"",H130)</f>
        <v>#VALUE!</v>
      </c>
      <c r="G132" s="6" t="e">
        <f t="shared" ref="G132" si="91">IF(B132="","","+")</f>
        <v>#VALUE!</v>
      </c>
      <c r="H132" s="6" t="e">
        <f t="shared" ref="H132" si="92">IF(SUM(H130)=0,"",MOD(B132,F132))</f>
        <v>#VALUE!</v>
      </c>
      <c r="M132" s="50"/>
      <c r="N132" t="e">
        <f t="shared" ref="N132" si="93">IF(SUM(H132)&gt;1,"Also:","")</f>
        <v>#VALUE!</v>
      </c>
      <c r="O132" t="e">
        <f t="shared" si="3"/>
        <v>#VALUE!</v>
      </c>
      <c r="Q132" t="e">
        <f t="shared" ref="Q132" si="94">IF(SUM(H132)&lt;1,"",IF(H132=1,1,IF(Q134="",1,R134)))</f>
        <v>#VALUE!</v>
      </c>
      <c r="R132" t="e">
        <f t="shared" ref="R132" si="95">IF(Q132="","",IF(R134="",-D132,Q134-D132*R134))</f>
        <v>#VALUE!</v>
      </c>
      <c r="T132" s="34"/>
    </row>
    <row r="133" spans="2:20" x14ac:dyDescent="0.35">
      <c r="C133" s="6"/>
      <c r="D133" s="6"/>
      <c r="E133" s="6"/>
      <c r="F133" s="6"/>
      <c r="G133" s="6"/>
      <c r="H133" s="6"/>
      <c r="M133" s="50"/>
      <c r="T133" s="34"/>
    </row>
    <row r="134" spans="2:20" x14ac:dyDescent="0.35">
      <c r="B134" s="2" t="e">
        <f t="shared" ref="B134" si="96">IF(SUM(H132)=0,"",F132)</f>
        <v>#VALUE!</v>
      </c>
      <c r="C134" s="6" t="e">
        <f t="shared" si="44"/>
        <v>#VALUE!</v>
      </c>
      <c r="D134" s="2" t="e">
        <f t="shared" ref="D134" si="97">IF(SUM(H132)=0,"",INT(B134/F134))</f>
        <v>#VALUE!</v>
      </c>
      <c r="E134" s="6" t="e">
        <f t="shared" ref="E134" si="98">IF(B134="","","*")</f>
        <v>#VALUE!</v>
      </c>
      <c r="F134" s="7" t="e">
        <f t="shared" ref="F134" si="99">IF(SUM(H132)=0,"",H132)</f>
        <v>#VALUE!</v>
      </c>
      <c r="G134" s="6" t="e">
        <f t="shared" ref="G134" si="100">IF(B134="","","+")</f>
        <v>#VALUE!</v>
      </c>
      <c r="H134" s="6" t="e">
        <f t="shared" ref="H134" si="101">IF(SUM(H132)=0,"",MOD(B134,F134))</f>
        <v>#VALUE!</v>
      </c>
      <c r="M134" s="50"/>
      <c r="N134" t="e">
        <f t="shared" ref="N134" si="102">IF(SUM(H134)&gt;1,"Also:","")</f>
        <v>#VALUE!</v>
      </c>
      <c r="O134" t="e">
        <f t="shared" si="3"/>
        <v>#VALUE!</v>
      </c>
      <c r="Q134" t="e">
        <f t="shared" ref="Q134" si="103">IF(SUM(H134)&lt;1,"",IF(H134=1,1,IF(Q136="",1,R136)))</f>
        <v>#VALUE!</v>
      </c>
      <c r="R134" t="e">
        <f t="shared" ref="R134" si="104">IF(Q134="","",IF(R136="",-D134,Q136-D134*R136))</f>
        <v>#VALUE!</v>
      </c>
      <c r="T134" s="34"/>
    </row>
    <row r="135" spans="2:20" x14ac:dyDescent="0.35">
      <c r="C135" s="6"/>
      <c r="D135" s="6"/>
      <c r="E135" s="6"/>
      <c r="F135" s="6"/>
      <c r="G135" s="6"/>
      <c r="H135" s="6"/>
      <c r="M135" s="50"/>
      <c r="T135" s="34"/>
    </row>
    <row r="136" spans="2:20" x14ac:dyDescent="0.35">
      <c r="B136" s="2" t="e">
        <f t="shared" ref="B136" si="105">IF(SUM(H134)=0,"",F134)</f>
        <v>#VALUE!</v>
      </c>
      <c r="C136" s="6" t="e">
        <f t="shared" si="44"/>
        <v>#VALUE!</v>
      </c>
      <c r="D136" s="2" t="e">
        <f t="shared" ref="D136" si="106">IF(SUM(H134)=0,"",INT(B136/F136))</f>
        <v>#VALUE!</v>
      </c>
      <c r="E136" s="6" t="e">
        <f t="shared" ref="E136" si="107">IF(B136="","","*")</f>
        <v>#VALUE!</v>
      </c>
      <c r="F136" s="7" t="e">
        <f t="shared" ref="F136" si="108">IF(SUM(H134)=0,"",H134)</f>
        <v>#VALUE!</v>
      </c>
      <c r="G136" s="6" t="e">
        <f t="shared" ref="G136" si="109">IF(B136="","","+")</f>
        <v>#VALUE!</v>
      </c>
      <c r="H136" s="6" t="e">
        <f t="shared" ref="H136" si="110">IF(SUM(H134)=0,"",MOD(B136,F136))</f>
        <v>#VALUE!</v>
      </c>
      <c r="M136" s="50"/>
      <c r="N136" t="e">
        <f t="shared" ref="N136" si="111">IF(SUM(H136)&gt;1,"Also:","")</f>
        <v>#VALUE!</v>
      </c>
      <c r="O136" t="e">
        <f t="shared" si="3"/>
        <v>#VALUE!</v>
      </c>
      <c r="Q136" t="e">
        <f t="shared" ref="Q136" si="112">IF(SUM(H136)&lt;1,"",IF(H136=1,1,IF(Q138="",1,R138)))</f>
        <v>#VALUE!</v>
      </c>
      <c r="R136" t="e">
        <f t="shared" ref="R136" si="113">IF(Q136="","",IF(R138="",-D136,Q138-D136*R138))</f>
        <v>#VALUE!</v>
      </c>
      <c r="T136" s="34"/>
    </row>
    <row r="137" spans="2:20" x14ac:dyDescent="0.35">
      <c r="C137" s="6"/>
      <c r="D137" s="6"/>
      <c r="E137" s="6"/>
      <c r="F137" s="6"/>
      <c r="G137" s="6"/>
      <c r="H137" s="6"/>
      <c r="M137" s="50"/>
      <c r="T137" s="34"/>
    </row>
    <row r="138" spans="2:20" x14ac:dyDescent="0.35">
      <c r="B138" s="2" t="e">
        <f t="shared" ref="B138" si="114">IF(SUM(H136)=0,"",F136)</f>
        <v>#VALUE!</v>
      </c>
      <c r="C138" s="6" t="e">
        <f t="shared" si="44"/>
        <v>#VALUE!</v>
      </c>
      <c r="D138" s="2" t="e">
        <f t="shared" ref="D138" si="115">IF(SUM(H136)=0,"",INT(B138/F138))</f>
        <v>#VALUE!</v>
      </c>
      <c r="E138" s="6" t="e">
        <f t="shared" ref="E138" si="116">IF(B138="","","*")</f>
        <v>#VALUE!</v>
      </c>
      <c r="F138" s="7" t="e">
        <f t="shared" ref="F138" si="117">IF(SUM(H136)=0,"",H136)</f>
        <v>#VALUE!</v>
      </c>
      <c r="G138" s="6" t="e">
        <f t="shared" ref="G138" si="118">IF(B138="","","+")</f>
        <v>#VALUE!</v>
      </c>
      <c r="H138" s="6" t="e">
        <f t="shared" ref="H138" si="119">IF(SUM(H136)=0,"",MOD(B138,F138))</f>
        <v>#VALUE!</v>
      </c>
      <c r="M138" s="50"/>
      <c r="N138" t="e">
        <f t="shared" ref="N138" si="120">IF(SUM(H138)&gt;1,"Also:","")</f>
        <v>#VALUE!</v>
      </c>
      <c r="O138" t="e">
        <f t="shared" si="3"/>
        <v>#VALUE!</v>
      </c>
      <c r="Q138" t="e">
        <f t="shared" ref="Q138" si="121">IF(SUM(H138)&lt;1,"",IF(H138=1,1,IF(Q140="",1,R140)))</f>
        <v>#VALUE!</v>
      </c>
      <c r="R138" t="e">
        <f t="shared" ref="R138" si="122">IF(Q138="","",IF(R140="",-D138,Q140-D138*R140))</f>
        <v>#VALUE!</v>
      </c>
      <c r="T138" s="34"/>
    </row>
    <row r="139" spans="2:20" x14ac:dyDescent="0.35">
      <c r="C139" s="6"/>
      <c r="D139" s="6"/>
      <c r="E139" s="6"/>
      <c r="F139" s="6"/>
      <c r="G139" s="6"/>
      <c r="H139" s="6"/>
      <c r="M139" s="50"/>
      <c r="T139" s="34"/>
    </row>
    <row r="140" spans="2:20" x14ac:dyDescent="0.35">
      <c r="B140" s="2" t="e">
        <f t="shared" ref="B140" si="123">IF(SUM(H138)=0,"",F138)</f>
        <v>#VALUE!</v>
      </c>
      <c r="C140" s="6" t="e">
        <f t="shared" si="44"/>
        <v>#VALUE!</v>
      </c>
      <c r="D140" s="2" t="e">
        <f t="shared" ref="D140" si="124">IF(SUM(H138)=0,"",INT(B140/F140))</f>
        <v>#VALUE!</v>
      </c>
      <c r="E140" s="6" t="e">
        <f t="shared" ref="E140" si="125">IF(B140="","","*")</f>
        <v>#VALUE!</v>
      </c>
      <c r="F140" s="7" t="e">
        <f t="shared" ref="F140" si="126">IF(SUM(H138)=0,"",H138)</f>
        <v>#VALUE!</v>
      </c>
      <c r="G140" s="6" t="e">
        <f t="shared" ref="G140" si="127">IF(B140="","","+")</f>
        <v>#VALUE!</v>
      </c>
      <c r="H140" s="6" t="e">
        <f t="shared" ref="H140" si="128">IF(SUM(H138)=0,"",MOD(B140,F140))</f>
        <v>#VALUE!</v>
      </c>
      <c r="M140" s="50"/>
      <c r="N140" t="e">
        <f t="shared" ref="N140" si="129">IF(SUM(H140)&gt;1,"Also:","")</f>
        <v>#VALUE!</v>
      </c>
      <c r="O140" t="e">
        <f t="shared" si="3"/>
        <v>#VALUE!</v>
      </c>
      <c r="Q140" t="e">
        <f t="shared" ref="Q140" si="130">IF(SUM(H140)&lt;1,"",IF(H140=1,1,IF(Q142="",1,R142)))</f>
        <v>#VALUE!</v>
      </c>
      <c r="R140" t="e">
        <f t="shared" ref="R140" si="131">IF(Q140="","",IF(R142="",-D140,Q142-D140*R142))</f>
        <v>#VALUE!</v>
      </c>
      <c r="T140" s="34"/>
    </row>
    <row r="141" spans="2:20" x14ac:dyDescent="0.35">
      <c r="C141" s="6"/>
      <c r="D141" s="6"/>
      <c r="E141" s="6"/>
      <c r="F141" s="6"/>
      <c r="G141" s="6"/>
      <c r="H141" s="6"/>
      <c r="M141" s="50"/>
      <c r="T141" s="34"/>
    </row>
    <row r="142" spans="2:20" x14ac:dyDescent="0.35">
      <c r="B142" s="2" t="e">
        <f t="shared" ref="B142" si="132">IF(SUM(H140)=0,"",F140)</f>
        <v>#VALUE!</v>
      </c>
      <c r="C142" s="6" t="e">
        <f t="shared" si="44"/>
        <v>#VALUE!</v>
      </c>
      <c r="D142" s="2" t="e">
        <f t="shared" ref="D142" si="133">IF(SUM(H140)=0,"",INT(B142/F142))</f>
        <v>#VALUE!</v>
      </c>
      <c r="E142" s="6" t="e">
        <f t="shared" ref="E142" si="134">IF(B142="","","*")</f>
        <v>#VALUE!</v>
      </c>
      <c r="F142" s="7" t="e">
        <f t="shared" ref="F142" si="135">IF(SUM(H140)=0,"",H140)</f>
        <v>#VALUE!</v>
      </c>
      <c r="G142" s="6" t="e">
        <f t="shared" ref="G142" si="136">IF(B142="","","+")</f>
        <v>#VALUE!</v>
      </c>
      <c r="H142" s="6" t="e">
        <f t="shared" ref="H142" si="137">IF(SUM(H140)=0,"",MOD(B142,F142))</f>
        <v>#VALUE!</v>
      </c>
      <c r="M142" s="50"/>
      <c r="N142" t="e">
        <f t="shared" ref="N142" si="138">IF(SUM(H142)&gt;1,"Also:","")</f>
        <v>#VALUE!</v>
      </c>
      <c r="O142" t="e">
        <f t="shared" si="3"/>
        <v>#VALUE!</v>
      </c>
      <c r="Q142" t="e">
        <f t="shared" ref="Q142" si="139">IF(SUM(H142)&lt;1,"",IF(H142=1,1,IF(Q144="",1,R144)))</f>
        <v>#VALUE!</v>
      </c>
      <c r="R142" t="e">
        <f t="shared" ref="R142" si="140">IF(Q142="","",IF(R144="",-D142,Q144-D142*R144))</f>
        <v>#VALUE!</v>
      </c>
      <c r="T142" s="34"/>
    </row>
    <row r="143" spans="2:20" x14ac:dyDescent="0.35">
      <c r="C143" s="6"/>
      <c r="D143" s="6"/>
      <c r="E143" s="6"/>
      <c r="F143" s="6"/>
      <c r="G143" s="6"/>
      <c r="H143" s="6"/>
      <c r="M143" s="50"/>
      <c r="T143" s="34"/>
    </row>
    <row r="144" spans="2:20" x14ac:dyDescent="0.35">
      <c r="B144" s="2" t="e">
        <f t="shared" ref="B144" si="141">IF(SUM(H142)=0,"",F142)</f>
        <v>#VALUE!</v>
      </c>
      <c r="C144" s="6" t="e">
        <f t="shared" si="44"/>
        <v>#VALUE!</v>
      </c>
      <c r="D144" s="2" t="e">
        <f t="shared" ref="D144" si="142">IF(SUM(H142)=0,"",INT(B144/F144))</f>
        <v>#VALUE!</v>
      </c>
      <c r="E144" s="6" t="e">
        <f t="shared" ref="E144" si="143">IF(B144="","","*")</f>
        <v>#VALUE!</v>
      </c>
      <c r="F144" s="7" t="e">
        <f t="shared" ref="F144" si="144">IF(SUM(H142)=0,"",H142)</f>
        <v>#VALUE!</v>
      </c>
      <c r="G144" s="6" t="e">
        <f t="shared" ref="G144" si="145">IF(B144="","","+")</f>
        <v>#VALUE!</v>
      </c>
      <c r="H144" s="6" t="e">
        <f t="shared" ref="H144" si="146">IF(SUM(H142)=0,"",MOD(B144,F144))</f>
        <v>#VALUE!</v>
      </c>
      <c r="M144" s="50"/>
      <c r="N144" t="e">
        <f t="shared" ref="N144" si="147">IF(SUM(H144)&gt;1,"Also:","")</f>
        <v>#VALUE!</v>
      </c>
      <c r="O144" t="e">
        <f t="shared" si="3"/>
        <v>#VALUE!</v>
      </c>
      <c r="Q144" t="e">
        <f t="shared" ref="Q144" si="148">IF(SUM(H144)&lt;1,"",IF(H144=1,1,IF(Q146="",1,R146)))</f>
        <v>#VALUE!</v>
      </c>
      <c r="R144" t="e">
        <f t="shared" ref="R144" si="149">IF(Q144="","",IF(R146="",-D144,Q146-D144*R146))</f>
        <v>#VALUE!</v>
      </c>
      <c r="T144" s="34"/>
    </row>
    <row r="145" spans="2:20" x14ac:dyDescent="0.35">
      <c r="C145" s="6"/>
      <c r="D145" s="6"/>
      <c r="E145" s="6"/>
      <c r="F145" s="6"/>
      <c r="G145" s="6"/>
      <c r="H145" s="6"/>
      <c r="M145" s="50"/>
      <c r="T145" s="34"/>
    </row>
    <row r="146" spans="2:20" x14ac:dyDescent="0.35">
      <c r="B146" s="2" t="e">
        <f t="shared" ref="B146" si="150">IF(SUM(H144)=0,"",F144)</f>
        <v>#VALUE!</v>
      </c>
      <c r="C146" s="6" t="e">
        <f t="shared" si="44"/>
        <v>#VALUE!</v>
      </c>
      <c r="D146" s="2" t="e">
        <f t="shared" ref="D146" si="151">IF(SUM(H144)=0,"",INT(B146/F146))</f>
        <v>#VALUE!</v>
      </c>
      <c r="E146" s="6" t="e">
        <f t="shared" ref="E146" si="152">IF(B146="","","*")</f>
        <v>#VALUE!</v>
      </c>
      <c r="F146" s="7" t="e">
        <f t="shared" ref="F146" si="153">IF(SUM(H144)=0,"",H144)</f>
        <v>#VALUE!</v>
      </c>
      <c r="G146" s="6" t="e">
        <f t="shared" ref="G146" si="154">IF(B146="","","+")</f>
        <v>#VALUE!</v>
      </c>
      <c r="H146" s="6" t="e">
        <f t="shared" ref="H146" si="155">IF(SUM(H144)=0,"",MOD(B146,F146))</f>
        <v>#VALUE!</v>
      </c>
      <c r="M146" s="50"/>
      <c r="N146" t="e">
        <f t="shared" ref="N146" si="156">IF(SUM(H146)&gt;1,"Also:","")</f>
        <v>#VALUE!</v>
      </c>
      <c r="O146" t="e">
        <f t="shared" si="3"/>
        <v>#VALUE!</v>
      </c>
      <c r="Q146" t="e">
        <f t="shared" ref="Q146" si="157">IF(SUM(H146)&lt;1,"",IF(H146=1,1,IF(Q148="",1,R148)))</f>
        <v>#VALUE!</v>
      </c>
      <c r="R146" t="e">
        <f t="shared" ref="R146" si="158">IF(Q146="","",IF(R148="",-D146,Q148-D146*R148))</f>
        <v>#VALUE!</v>
      </c>
      <c r="T146" s="34"/>
    </row>
    <row r="147" spans="2:20" x14ac:dyDescent="0.35">
      <c r="C147" s="6"/>
      <c r="D147" s="6"/>
      <c r="E147" s="6"/>
      <c r="F147" s="6"/>
      <c r="G147" s="6"/>
      <c r="H147" s="6"/>
      <c r="M147" s="50"/>
      <c r="T147" s="34"/>
    </row>
    <row r="148" spans="2:20" x14ac:dyDescent="0.35">
      <c r="B148" s="2" t="e">
        <f t="shared" ref="B148" si="159">IF(SUM(H146)=0,"",F146)</f>
        <v>#VALUE!</v>
      </c>
      <c r="C148" s="6" t="e">
        <f t="shared" si="44"/>
        <v>#VALUE!</v>
      </c>
      <c r="D148" s="2" t="e">
        <f t="shared" ref="D148" si="160">IF(SUM(H146)=0,"",INT(B148/F148))</f>
        <v>#VALUE!</v>
      </c>
      <c r="E148" s="6" t="e">
        <f t="shared" ref="E148" si="161">IF(B148="","","*")</f>
        <v>#VALUE!</v>
      </c>
      <c r="F148" s="7" t="e">
        <f t="shared" ref="F148" si="162">IF(SUM(H146)=0,"",H146)</f>
        <v>#VALUE!</v>
      </c>
      <c r="G148" s="6" t="e">
        <f t="shared" ref="G148" si="163">IF(B148="","","+")</f>
        <v>#VALUE!</v>
      </c>
      <c r="H148" s="6" t="e">
        <f t="shared" ref="H148" si="164">IF(SUM(H146)=0,"",MOD(B148,F148))</f>
        <v>#VALUE!</v>
      </c>
      <c r="M148" s="50"/>
      <c r="N148" t="e">
        <f t="shared" ref="N148" si="165">IF(SUM(H148)&gt;1,"Also:","")</f>
        <v>#VALUE!</v>
      </c>
      <c r="O148" t="e">
        <f t="shared" si="3"/>
        <v>#VALUE!</v>
      </c>
      <c r="Q148" t="e">
        <f t="shared" ref="Q148" si="166">IF(SUM(H148)&lt;1,"",IF(H148=1,1,IF(Q150="",1,R150)))</f>
        <v>#VALUE!</v>
      </c>
      <c r="R148" t="e">
        <f t="shared" ref="R148" si="167">IF(Q148="","",IF(R150="",-D148,Q150-D148*R150))</f>
        <v>#VALUE!</v>
      </c>
      <c r="T148" s="34"/>
    </row>
    <row r="149" spans="2:20" x14ac:dyDescent="0.35">
      <c r="C149" s="6"/>
      <c r="D149" s="6"/>
      <c r="E149" s="6"/>
      <c r="F149" s="6"/>
      <c r="G149" s="6"/>
      <c r="H149" s="6"/>
      <c r="M149" s="50"/>
      <c r="T149" s="34"/>
    </row>
    <row r="150" spans="2:20" x14ac:dyDescent="0.35">
      <c r="B150" s="2" t="e">
        <f t="shared" ref="B150" si="168">IF(SUM(H148)=0,"",F148)</f>
        <v>#VALUE!</v>
      </c>
      <c r="C150" s="6" t="e">
        <f t="shared" si="44"/>
        <v>#VALUE!</v>
      </c>
      <c r="D150" s="2" t="e">
        <f t="shared" ref="D150" si="169">IF(SUM(H148)=0,"",INT(B150/F150))</f>
        <v>#VALUE!</v>
      </c>
      <c r="E150" s="6" t="e">
        <f t="shared" ref="E150" si="170">IF(B150="","","*")</f>
        <v>#VALUE!</v>
      </c>
      <c r="F150" s="7" t="e">
        <f t="shared" ref="F150" si="171">IF(SUM(H148)=0,"",H148)</f>
        <v>#VALUE!</v>
      </c>
      <c r="G150" s="6" t="e">
        <f t="shared" ref="G150" si="172">IF(B150="","","+")</f>
        <v>#VALUE!</v>
      </c>
      <c r="H150" s="6" t="e">
        <f t="shared" ref="H150" si="173">IF(SUM(H148)=0,"",MOD(B150,F150))</f>
        <v>#VALUE!</v>
      </c>
      <c r="M150" s="50"/>
      <c r="N150" t="e">
        <f t="shared" ref="N150" si="174">IF(SUM(H150)&gt;1,"Also:","")</f>
        <v>#VALUE!</v>
      </c>
      <c r="O150" t="e">
        <f t="shared" si="3"/>
        <v>#VALUE!</v>
      </c>
      <c r="Q150" t="e">
        <f t="shared" ref="Q150" si="175">IF(SUM(H150)&lt;1,"",IF(H150=1,1,IF(Q152="",1,R152)))</f>
        <v>#VALUE!</v>
      </c>
      <c r="R150" t="e">
        <f t="shared" ref="R150" si="176">IF(Q150="","",IF(R152="",-D150,Q152-D150*R152))</f>
        <v>#VALUE!</v>
      </c>
      <c r="T150" s="34"/>
    </row>
    <row r="151" spans="2:20" x14ac:dyDescent="0.35">
      <c r="C151" s="6"/>
      <c r="D151" s="6"/>
      <c r="E151" s="6"/>
      <c r="F151" s="6"/>
      <c r="G151" s="6"/>
      <c r="H151" s="6"/>
      <c r="M151" s="50"/>
      <c r="T151" s="34"/>
    </row>
    <row r="152" spans="2:20" x14ac:dyDescent="0.35">
      <c r="B152" s="2" t="e">
        <f t="shared" ref="B152" si="177">IF(SUM(H150)=0,"",F150)</f>
        <v>#VALUE!</v>
      </c>
      <c r="C152" s="6" t="e">
        <f t="shared" si="44"/>
        <v>#VALUE!</v>
      </c>
      <c r="D152" s="2" t="e">
        <f t="shared" ref="D152" si="178">IF(SUM(H150)=0,"",INT(B152/F152))</f>
        <v>#VALUE!</v>
      </c>
      <c r="E152" s="6" t="e">
        <f t="shared" ref="E152" si="179">IF(B152="","","*")</f>
        <v>#VALUE!</v>
      </c>
      <c r="F152" s="7" t="e">
        <f t="shared" ref="F152" si="180">IF(SUM(H150)=0,"",H150)</f>
        <v>#VALUE!</v>
      </c>
      <c r="G152" s="6" t="e">
        <f t="shared" ref="G152" si="181">IF(B152="","","+")</f>
        <v>#VALUE!</v>
      </c>
      <c r="H152" s="6" t="e">
        <f t="shared" ref="H152" si="182">IF(SUM(H150)=0,"",MOD(B152,F152))</f>
        <v>#VALUE!</v>
      </c>
      <c r="M152" s="50"/>
      <c r="N152" t="e">
        <f t="shared" ref="N152" si="183">IF(SUM(H152)&gt;1,"Also:","")</f>
        <v>#VALUE!</v>
      </c>
      <c r="O152" t="e">
        <f t="shared" si="3"/>
        <v>#VALUE!</v>
      </c>
      <c r="Q152" t="e">
        <f t="shared" ref="Q152" si="184">IF(SUM(H152)&lt;1,"",IF(H152=1,1,IF(Q154="",1,R154)))</f>
        <v>#VALUE!</v>
      </c>
      <c r="R152" t="e">
        <f t="shared" ref="R152" si="185">IF(Q152="","",IF(R154="",-D152,Q154-D152*R154))</f>
        <v>#VALUE!</v>
      </c>
      <c r="T152" s="34"/>
    </row>
    <row r="153" spans="2:20" x14ac:dyDescent="0.35">
      <c r="C153" s="6"/>
      <c r="D153" s="6"/>
      <c r="E153" s="6"/>
      <c r="F153" s="6"/>
      <c r="G153" s="6"/>
      <c r="H153" s="6"/>
      <c r="M153" s="50"/>
      <c r="T153" s="34"/>
    </row>
    <row r="154" spans="2:20" x14ac:dyDescent="0.35">
      <c r="B154" s="2" t="e">
        <f t="shared" ref="B154" si="186">IF(SUM(H152)=0,"",F152)</f>
        <v>#VALUE!</v>
      </c>
      <c r="C154" s="6" t="e">
        <f t="shared" si="44"/>
        <v>#VALUE!</v>
      </c>
      <c r="D154" s="2" t="e">
        <f t="shared" ref="D154" si="187">IF(SUM(H152)=0,"",INT(B154/F154))</f>
        <v>#VALUE!</v>
      </c>
      <c r="E154" s="6" t="e">
        <f t="shared" ref="E154" si="188">IF(B154="","","*")</f>
        <v>#VALUE!</v>
      </c>
      <c r="F154" s="7" t="e">
        <f t="shared" ref="F154" si="189">IF(SUM(H152)=0,"",H152)</f>
        <v>#VALUE!</v>
      </c>
      <c r="G154" s="6" t="e">
        <f t="shared" ref="G154" si="190">IF(B154="","","+")</f>
        <v>#VALUE!</v>
      </c>
      <c r="H154" s="6" t="e">
        <f t="shared" ref="H154" si="191">IF(SUM(H152)=0,"",MOD(B154,F154))</f>
        <v>#VALUE!</v>
      </c>
      <c r="M154" s="50"/>
      <c r="N154" t="e">
        <f t="shared" ref="N154" si="192">IF(SUM(H154)&gt;1,"Also:","")</f>
        <v>#VALUE!</v>
      </c>
      <c r="O154" t="e">
        <f t="shared" si="3"/>
        <v>#VALUE!</v>
      </c>
      <c r="Q154" t="e">
        <f t="shared" ref="Q154" si="193">IF(SUM(H154)&lt;1,"",IF(H154=1,1,IF(Q156="",1,R156)))</f>
        <v>#VALUE!</v>
      </c>
      <c r="R154" t="e">
        <f t="shared" ref="R154" si="194">IF(Q154="","",IF(R156="",-D154,Q156-D154*R156))</f>
        <v>#VALUE!</v>
      </c>
      <c r="T154" s="34"/>
    </row>
    <row r="155" spans="2:20" x14ac:dyDescent="0.35">
      <c r="C155" s="6"/>
      <c r="D155" s="6"/>
      <c r="E155" s="6"/>
      <c r="F155" s="6"/>
      <c r="G155" s="6"/>
      <c r="H155" s="6"/>
      <c r="M155" s="50"/>
      <c r="T155" s="34"/>
    </row>
    <row r="156" spans="2:20" x14ac:dyDescent="0.35">
      <c r="B156" s="2" t="e">
        <f t="shared" ref="B156" si="195">IF(SUM(H154)=0,"",F154)</f>
        <v>#VALUE!</v>
      </c>
      <c r="C156" s="6" t="e">
        <f t="shared" si="44"/>
        <v>#VALUE!</v>
      </c>
      <c r="D156" s="2" t="e">
        <f t="shared" ref="D156" si="196">IF(SUM(H154)=0,"",INT(B156/F156))</f>
        <v>#VALUE!</v>
      </c>
      <c r="E156" s="6" t="e">
        <f t="shared" ref="E156" si="197">IF(B156="","","*")</f>
        <v>#VALUE!</v>
      </c>
      <c r="F156" s="7" t="e">
        <f t="shared" ref="F156" si="198">IF(SUM(H154)=0,"",H154)</f>
        <v>#VALUE!</v>
      </c>
      <c r="G156" s="6" t="e">
        <f t="shared" ref="G156" si="199">IF(B156="","","+")</f>
        <v>#VALUE!</v>
      </c>
      <c r="H156" s="6" t="e">
        <f t="shared" ref="H156" si="200">IF(SUM(H154)=0,"",MOD(B156,F156))</f>
        <v>#VALUE!</v>
      </c>
      <c r="M156" s="50"/>
      <c r="N156" t="e">
        <f t="shared" ref="N156" si="201">IF(SUM(H156)&gt;1,"Also:","")</f>
        <v>#VALUE!</v>
      </c>
      <c r="O156" t="e">
        <f t="shared" si="3"/>
        <v>#VALUE!</v>
      </c>
      <c r="Q156" t="e">
        <f t="shared" ref="Q156" si="202">IF(SUM(H156)&lt;1,"",IF(H156=1,1,IF(Q158="",1,R158)))</f>
        <v>#VALUE!</v>
      </c>
      <c r="R156" t="e">
        <f t="shared" ref="R156" si="203">IF(Q156="","",IF(R158="",-D156,Q158-D156*R158))</f>
        <v>#VALUE!</v>
      </c>
      <c r="T156" s="34"/>
    </row>
    <row r="157" spans="2:20" x14ac:dyDescent="0.35">
      <c r="C157" s="6"/>
      <c r="D157" s="6"/>
      <c r="E157" s="6"/>
      <c r="F157" s="6"/>
      <c r="G157" s="6"/>
      <c r="H157" s="6"/>
      <c r="M157" s="50"/>
      <c r="T157" s="34"/>
    </row>
    <row r="158" spans="2:20" x14ac:dyDescent="0.35">
      <c r="B158" s="2" t="e">
        <f t="shared" ref="B158" si="204">IF(SUM(H156)=0,"",F156)</f>
        <v>#VALUE!</v>
      </c>
      <c r="C158" s="6" t="e">
        <f t="shared" si="44"/>
        <v>#VALUE!</v>
      </c>
      <c r="D158" s="2" t="e">
        <f t="shared" ref="D158" si="205">IF(SUM(H156)=0,"",INT(B158/F158))</f>
        <v>#VALUE!</v>
      </c>
      <c r="E158" s="6" t="e">
        <f t="shared" ref="E158" si="206">IF(B158="","","*")</f>
        <v>#VALUE!</v>
      </c>
      <c r="F158" s="7" t="e">
        <f t="shared" ref="F158" si="207">IF(SUM(H156)=0,"",H156)</f>
        <v>#VALUE!</v>
      </c>
      <c r="G158" s="6" t="e">
        <f t="shared" ref="G158" si="208">IF(B158="","","+")</f>
        <v>#VALUE!</v>
      </c>
      <c r="H158" s="6" t="e">
        <f t="shared" ref="H158" si="209">IF(SUM(H156)=0,"",MOD(B158,F158))</f>
        <v>#VALUE!</v>
      </c>
      <c r="M158" s="50"/>
      <c r="N158" t="e">
        <f t="shared" ref="N158" si="210">IF(SUM(H158)&gt;1,"Also:","")</f>
        <v>#VALUE!</v>
      </c>
      <c r="O158" t="e">
        <f t="shared" si="3"/>
        <v>#VALUE!</v>
      </c>
      <c r="Q158" t="e">
        <f t="shared" ref="Q158" si="211">IF(SUM(H158)&lt;1,"",IF(H158=1,1,IF(Q160="",1,R160)))</f>
        <v>#VALUE!</v>
      </c>
      <c r="R158" t="e">
        <f t="shared" ref="R158" si="212">IF(Q158="","",IF(R160="",-D158,Q160-D158*R160))</f>
        <v>#VALUE!</v>
      </c>
      <c r="T158" s="34"/>
    </row>
    <row r="159" spans="2:20" x14ac:dyDescent="0.35">
      <c r="C159" s="6"/>
      <c r="D159" s="6"/>
      <c r="E159" s="6"/>
      <c r="F159" s="6"/>
      <c r="G159" s="6"/>
      <c r="H159" s="6"/>
      <c r="M159" s="50"/>
      <c r="T159" s="34"/>
    </row>
    <row r="160" spans="2:20" x14ac:dyDescent="0.35">
      <c r="B160" s="2" t="e">
        <f t="shared" ref="B160" si="213">IF(SUM(H158)=0,"",F158)</f>
        <v>#VALUE!</v>
      </c>
      <c r="C160" s="6" t="e">
        <f t="shared" si="44"/>
        <v>#VALUE!</v>
      </c>
      <c r="D160" s="2" t="e">
        <f t="shared" ref="D160" si="214">IF(SUM(H158)=0,"",INT(B160/F160))</f>
        <v>#VALUE!</v>
      </c>
      <c r="E160" s="6" t="e">
        <f t="shared" ref="E160" si="215">IF(B160="","","*")</f>
        <v>#VALUE!</v>
      </c>
      <c r="F160" s="7" t="e">
        <f t="shared" ref="F160" si="216">IF(SUM(H158)=0,"",H158)</f>
        <v>#VALUE!</v>
      </c>
      <c r="G160" s="6" t="e">
        <f t="shared" ref="G160" si="217">IF(B160="","","+")</f>
        <v>#VALUE!</v>
      </c>
      <c r="H160" s="6" t="e">
        <f t="shared" ref="H160" si="218">IF(SUM(H158)=0,"",MOD(B160,F160))</f>
        <v>#VALUE!</v>
      </c>
      <c r="M160" s="50"/>
      <c r="N160" t="e">
        <f t="shared" ref="N160" si="219">IF(SUM(H160)&gt;1,"Also:","")</f>
        <v>#VALUE!</v>
      </c>
      <c r="O160" t="e">
        <f t="shared" si="3"/>
        <v>#VALUE!</v>
      </c>
      <c r="Q160" t="e">
        <f t="shared" ref="Q160" si="220">IF(SUM(H160)&lt;1,"",IF(H160=1,1,IF(Q162="",1,R162)))</f>
        <v>#VALUE!</v>
      </c>
      <c r="R160" t="e">
        <f t="shared" ref="R160" si="221">IF(Q160="","",IF(R162="",-D160,Q162-D160*R162))</f>
        <v>#VALUE!</v>
      </c>
      <c r="T160" s="34"/>
    </row>
    <row r="161" spans="1:20" x14ac:dyDescent="0.35">
      <c r="C161" s="6"/>
      <c r="D161" s="6"/>
      <c r="E161" s="6"/>
      <c r="F161" s="6"/>
      <c r="G161" s="6"/>
      <c r="H161" s="6"/>
      <c r="M161" s="50"/>
      <c r="T161" s="34"/>
    </row>
    <row r="162" spans="1:20" x14ac:dyDescent="0.35">
      <c r="B162" s="2" t="e">
        <f t="shared" ref="B162" si="222">IF(SUM(H160)=0,"",F160)</f>
        <v>#VALUE!</v>
      </c>
      <c r="C162" s="6" t="e">
        <f t="shared" si="44"/>
        <v>#VALUE!</v>
      </c>
      <c r="D162" s="2" t="e">
        <f t="shared" ref="D162" si="223">IF(SUM(H160)=0,"",INT(B162/F162))</f>
        <v>#VALUE!</v>
      </c>
      <c r="E162" s="6" t="e">
        <f t="shared" ref="E162" si="224">IF(B162="","","*")</f>
        <v>#VALUE!</v>
      </c>
      <c r="F162" s="7" t="e">
        <f t="shared" ref="F162" si="225">IF(SUM(H160)=0,"",H160)</f>
        <v>#VALUE!</v>
      </c>
      <c r="G162" s="6" t="e">
        <f t="shared" ref="G162" si="226">IF(B162="","","+")</f>
        <v>#VALUE!</v>
      </c>
      <c r="H162" s="6" t="e">
        <f t="shared" ref="H162" si="227">IF(SUM(H160)=0,"",MOD(B162,F162))</f>
        <v>#VALUE!</v>
      </c>
      <c r="M162" s="50"/>
      <c r="N162" t="e">
        <f t="shared" ref="N162" si="228">IF(SUM(H162)&gt;1,"Also:","")</f>
        <v>#VALUE!</v>
      </c>
      <c r="O162" t="e">
        <f t="shared" si="3"/>
        <v>#VALUE!</v>
      </c>
      <c r="Q162" t="e">
        <f t="shared" ref="Q162" si="229">IF(SUM(H162)&lt;1,"",IF(H162=1,1,IF(Q164="",1,R164)))</f>
        <v>#VALUE!</v>
      </c>
      <c r="R162" t="e">
        <f t="shared" ref="R162" si="230">IF(Q162="","",IF(R164="",-D162,Q164-D162*R164))</f>
        <v>#VALUE!</v>
      </c>
      <c r="T162" s="34"/>
    </row>
    <row r="163" spans="1:20" x14ac:dyDescent="0.35">
      <c r="C163" s="6"/>
      <c r="D163" s="6"/>
      <c r="E163" s="6"/>
      <c r="F163" s="6"/>
      <c r="G163" s="6"/>
      <c r="H163" s="6"/>
      <c r="M163" s="50"/>
      <c r="T163" s="34"/>
    </row>
    <row r="164" spans="1:20" x14ac:dyDescent="0.35">
      <c r="B164" s="2" t="e">
        <f t="shared" ref="B164" si="231">IF(SUM(H162)=0,"",F162)</f>
        <v>#VALUE!</v>
      </c>
      <c r="C164" s="6" t="e">
        <f t="shared" si="44"/>
        <v>#VALUE!</v>
      </c>
      <c r="D164" s="2" t="e">
        <f t="shared" ref="D164" si="232">IF(SUM(H162)=0,"",INT(B164/F164))</f>
        <v>#VALUE!</v>
      </c>
      <c r="E164" s="6" t="e">
        <f t="shared" ref="E164" si="233">IF(B164="","","*")</f>
        <v>#VALUE!</v>
      </c>
      <c r="F164" s="7" t="e">
        <f t="shared" ref="F164" si="234">IF(SUM(H162)=0,"",H162)</f>
        <v>#VALUE!</v>
      </c>
      <c r="G164" s="6" t="e">
        <f t="shared" ref="G164" si="235">IF(B164="","","+")</f>
        <v>#VALUE!</v>
      </c>
      <c r="H164" s="6" t="e">
        <f t="shared" ref="H164" si="236">IF(SUM(H162)=0,"",MOD(B164,F164))</f>
        <v>#VALUE!</v>
      </c>
      <c r="M164" s="50"/>
      <c r="N164" t="e">
        <f t="shared" ref="N164" si="237">IF(SUM(H164)&gt;1,"Also:","")</f>
        <v>#VALUE!</v>
      </c>
      <c r="O164" t="e">
        <f t="shared" si="3"/>
        <v>#VALUE!</v>
      </c>
      <c r="Q164" t="e">
        <f t="shared" ref="Q164" si="238">IF(SUM(H164)&lt;1,"",IF(H164=1,1,IF(Q166="",1,R166)))</f>
        <v>#VALUE!</v>
      </c>
      <c r="R164" t="e">
        <f t="shared" ref="R164" si="239">IF(Q164="","",IF(R166="",-D164,Q166-D164*R166))</f>
        <v>#VALUE!</v>
      </c>
      <c r="T164" s="34"/>
    </row>
    <row r="165" spans="1:20" x14ac:dyDescent="0.35">
      <c r="C165" s="6"/>
      <c r="D165" s="6"/>
      <c r="E165" s="6"/>
      <c r="F165" s="6"/>
      <c r="G165" s="6"/>
      <c r="H165" s="6"/>
      <c r="M165" s="50"/>
      <c r="T165" s="34"/>
    </row>
    <row r="166" spans="1:20" x14ac:dyDescent="0.35">
      <c r="B166" s="2" t="e">
        <f t="shared" ref="B166" si="240">IF(SUM(H164)=0,"",F164)</f>
        <v>#VALUE!</v>
      </c>
      <c r="C166" s="6" t="e">
        <f t="shared" si="44"/>
        <v>#VALUE!</v>
      </c>
      <c r="D166" s="2" t="e">
        <f t="shared" ref="D166" si="241">IF(SUM(H164)=0,"",INT(B166/F166))</f>
        <v>#VALUE!</v>
      </c>
      <c r="E166" s="6" t="e">
        <f t="shared" ref="E166" si="242">IF(B166="","","*")</f>
        <v>#VALUE!</v>
      </c>
      <c r="F166" s="7" t="e">
        <f t="shared" ref="F166" si="243">IF(SUM(H164)=0,"",H164)</f>
        <v>#VALUE!</v>
      </c>
      <c r="G166" s="6" t="e">
        <f t="shared" ref="G166" si="244">IF(B166="","","+")</f>
        <v>#VALUE!</v>
      </c>
      <c r="H166" s="6" t="e">
        <f t="shared" ref="H166" si="245">IF(SUM(H164)=0,"",MOD(B166,F166))</f>
        <v>#VALUE!</v>
      </c>
      <c r="M166" s="50"/>
      <c r="N166" t="e">
        <f t="shared" ref="N166" si="246">IF(SUM(H166)&gt;1,"Also:","")</f>
        <v>#VALUE!</v>
      </c>
      <c r="O166" t="e">
        <f t="shared" si="3"/>
        <v>#VALUE!</v>
      </c>
      <c r="Q166" t="e">
        <f t="shared" ref="Q166" si="247">IF(SUM(H166)&lt;1,"",IF(H166=1,1,IF(Q168="",1,R168)))</f>
        <v>#VALUE!</v>
      </c>
      <c r="R166" t="e">
        <f t="shared" ref="R166" si="248">IF(Q166="","",IF(R168="",-D166,Q168-D166*R168))</f>
        <v>#VALUE!</v>
      </c>
      <c r="T166" s="34"/>
    </row>
    <row r="167" spans="1:20" x14ac:dyDescent="0.35">
      <c r="C167" s="6"/>
      <c r="D167" s="6"/>
      <c r="E167" s="6"/>
      <c r="F167" s="6"/>
      <c r="G167" s="6"/>
      <c r="H167" s="6"/>
      <c r="M167" s="50"/>
      <c r="T167" s="34"/>
    </row>
    <row r="168" spans="1:20" x14ac:dyDescent="0.35">
      <c r="B168" s="2" t="e">
        <f t="shared" ref="B168" si="249">IF(SUM(H166)=0,"",F166)</f>
        <v>#VALUE!</v>
      </c>
      <c r="C168" s="6" t="e">
        <f t="shared" si="44"/>
        <v>#VALUE!</v>
      </c>
      <c r="D168" s="2" t="e">
        <f t="shared" ref="D168" si="250">IF(SUM(H166)=0,"",INT(B168/F168))</f>
        <v>#VALUE!</v>
      </c>
      <c r="E168" s="6" t="e">
        <f t="shared" ref="E168" si="251">IF(B168="","","*")</f>
        <v>#VALUE!</v>
      </c>
      <c r="F168" s="7" t="e">
        <f t="shared" ref="F168" si="252">IF(SUM(H166)=0,"",H166)</f>
        <v>#VALUE!</v>
      </c>
      <c r="G168" s="6" t="e">
        <f t="shared" ref="G168" si="253">IF(B168="","","+")</f>
        <v>#VALUE!</v>
      </c>
      <c r="H168" s="6" t="e">
        <f t="shared" ref="H168" si="254">IF(SUM(H166)=0,"",MOD(B168,F168))</f>
        <v>#VALUE!</v>
      </c>
      <c r="M168" s="50"/>
      <c r="N168" t="e">
        <f t="shared" ref="N168" si="255">IF(SUM(H168)&gt;1,"Also:","")</f>
        <v>#VALUE!</v>
      </c>
      <c r="O168" t="e">
        <f t="shared" si="3"/>
        <v>#VALUE!</v>
      </c>
      <c r="Q168" t="e">
        <f t="shared" ref="Q168" si="256">IF(SUM(H168)&lt;1,"",IF(H168=1,1,IF(Q170="",1,R170)))</f>
        <v>#VALUE!</v>
      </c>
      <c r="R168" t="e">
        <f t="shared" ref="R168" si="257">IF(Q168="","",IF(R170="",-D168,Q170-D168*R170))</f>
        <v>#VALUE!</v>
      </c>
      <c r="T168" s="34"/>
    </row>
    <row r="169" spans="1:20" x14ac:dyDescent="0.35">
      <c r="C169" s="6"/>
      <c r="D169" s="6"/>
      <c r="E169" s="6"/>
      <c r="F169" s="6"/>
      <c r="G169" s="6"/>
      <c r="H169" s="6"/>
      <c r="M169" s="50"/>
      <c r="T169" s="34"/>
    </row>
    <row r="170" spans="1:20" x14ac:dyDescent="0.35">
      <c r="B170" s="2" t="e">
        <f t="shared" ref="B170" si="258">IF(SUM(H168)=0,"",F168)</f>
        <v>#VALUE!</v>
      </c>
      <c r="C170" s="6" t="e">
        <f t="shared" si="44"/>
        <v>#VALUE!</v>
      </c>
      <c r="D170" s="2" t="e">
        <f t="shared" ref="D170" si="259">IF(SUM(H168)=0,"",INT(B170/F170))</f>
        <v>#VALUE!</v>
      </c>
      <c r="E170" s="6" t="e">
        <f t="shared" ref="E170" si="260">IF(B170="","","*")</f>
        <v>#VALUE!</v>
      </c>
      <c r="F170" s="7" t="e">
        <f t="shared" ref="F170" si="261">IF(SUM(H168)=0,"",H168)</f>
        <v>#VALUE!</v>
      </c>
      <c r="G170" s="6" t="e">
        <f t="shared" ref="G170" si="262">IF(B170="","","+")</f>
        <v>#VALUE!</v>
      </c>
      <c r="H170" s="6" t="e">
        <f t="shared" ref="H170" si="263">IF(SUM(H168)=0,"",MOD(B170,F170))</f>
        <v>#VALUE!</v>
      </c>
      <c r="M170" s="50"/>
      <c r="N170" t="e">
        <f t="shared" ref="N170" si="264">IF(SUM(H170)&gt;1,"Also:","")</f>
        <v>#VALUE!</v>
      </c>
      <c r="O170" t="e">
        <f t="shared" si="3"/>
        <v>#VALUE!</v>
      </c>
      <c r="Q170" t="e">
        <f t="shared" ref="Q170" si="265">IF(SUM(H170)&lt;1,"",IF(H170=1,1,IF(Q172="",1,R172)))</f>
        <v>#VALUE!</v>
      </c>
      <c r="R170" t="e">
        <f t="shared" ref="R170" si="266">IF(Q170="","",IF(R172="",-D170,Q172-D170*R172))</f>
        <v>#VALUE!</v>
      </c>
      <c r="T170" s="34"/>
    </row>
    <row r="171" spans="1:20" x14ac:dyDescent="0.35">
      <c r="C171" s="6"/>
      <c r="D171" s="6"/>
      <c r="E171" s="6"/>
      <c r="F171" s="6"/>
      <c r="G171" s="6"/>
      <c r="H171" s="6"/>
      <c r="M171" s="50"/>
      <c r="T171" s="34"/>
    </row>
    <row r="172" spans="1:20" x14ac:dyDescent="0.35">
      <c r="B172" s="2" t="e">
        <f t="shared" ref="B172" si="267">IF(SUM(H170)=0,"",F170)</f>
        <v>#VALUE!</v>
      </c>
      <c r="C172" s="6" t="e">
        <f t="shared" si="44"/>
        <v>#VALUE!</v>
      </c>
      <c r="D172" s="2" t="e">
        <f t="shared" ref="D172" si="268">IF(SUM(H170)=0,"",INT(B172/F172))</f>
        <v>#VALUE!</v>
      </c>
      <c r="E172" s="6" t="e">
        <f t="shared" ref="E172" si="269">IF(B172="","","*")</f>
        <v>#VALUE!</v>
      </c>
      <c r="F172" s="7" t="e">
        <f t="shared" ref="F172" si="270">IF(SUM(H170)=0,"",H170)</f>
        <v>#VALUE!</v>
      </c>
      <c r="G172" s="6" t="e">
        <f t="shared" ref="G172" si="271">IF(B172="","","+")</f>
        <v>#VALUE!</v>
      </c>
      <c r="H172" s="6" t="e">
        <f t="shared" ref="H172" si="272">IF(SUM(H170)=0,"",MOD(B172,F172))</f>
        <v>#VALUE!</v>
      </c>
      <c r="M172" s="50"/>
      <c r="N172" t="e">
        <f t="shared" ref="N172" si="273">IF(SUM(H172)&gt;1,"Also:","")</f>
        <v>#VALUE!</v>
      </c>
      <c r="O172" t="e">
        <f t="shared" ref="O172:O174" si="274">IF(SUM(H172)&gt;1,SUBSTITUTE("1 = "&amp;Q174&amp;"*"&amp;B174&amp;"+"&amp;R174&amp;"*("&amp;L172&amp;") = "&amp;Q172&amp;"*"&amp;B172&amp;"+"&amp;R172&amp;"*"&amp;F172,"+-","-"),"")</f>
        <v>#VALUE!</v>
      </c>
      <c r="Q172" t="e">
        <f t="shared" ref="Q172" si="275">IF(SUM(H172)&lt;1,"",IF(H172=1,1,IF(Q174="",1,R174)))</f>
        <v>#VALUE!</v>
      </c>
      <c r="R172" t="e">
        <f t="shared" ref="R172" si="276">IF(Q172="","",IF(R174="",-D172,Q174-D172*R174))</f>
        <v>#VALUE!</v>
      </c>
      <c r="T172" s="34"/>
    </row>
    <row r="173" spans="1:20" x14ac:dyDescent="0.35">
      <c r="C173" s="6"/>
      <c r="D173" s="6"/>
      <c r="E173" s="6"/>
      <c r="F173" s="6"/>
      <c r="G173" s="6"/>
      <c r="H173" s="6"/>
      <c r="M173" s="50"/>
      <c r="T173" s="34"/>
    </row>
    <row r="174" spans="1:20" x14ac:dyDescent="0.35">
      <c r="A174" s="46"/>
      <c r="B174" s="47" t="e">
        <f t="shared" ref="B174" si="277">IF(SUM(H172)=0,"",F172)</f>
        <v>#VALUE!</v>
      </c>
      <c r="C174" s="48" t="e">
        <f t="shared" si="44"/>
        <v>#VALUE!</v>
      </c>
      <c r="D174" s="47" t="e">
        <f t="shared" ref="D174" si="278">IF(SUM(H172)=0,"",INT(B174/F174))</f>
        <v>#VALUE!</v>
      </c>
      <c r="E174" s="48" t="e">
        <f t="shared" ref="E174" si="279">IF(B174="","","*")</f>
        <v>#VALUE!</v>
      </c>
      <c r="F174" s="49" t="e">
        <f t="shared" ref="F174" si="280">IF(SUM(H172)=0,"",H172)</f>
        <v>#VALUE!</v>
      </c>
      <c r="G174" s="48" t="e">
        <f t="shared" ref="G174" si="281">IF(B174="","","+")</f>
        <v>#VALUE!</v>
      </c>
      <c r="H174" s="48" t="e">
        <f t="shared" ref="H174" si="282">IF(SUM(H172)=0,"",MOD(B174,F174))</f>
        <v>#VALUE!</v>
      </c>
      <c r="I174" s="46"/>
      <c r="J174" s="46"/>
      <c r="K174" s="46"/>
      <c r="L174" s="46"/>
      <c r="M174" s="52"/>
      <c r="N174" s="46" t="e">
        <f t="shared" ref="N174" si="283">IF(SUM(H174)&gt;1,"Also:","")</f>
        <v>#VALUE!</v>
      </c>
      <c r="O174" s="46" t="e">
        <f t="shared" si="274"/>
        <v>#VALUE!</v>
      </c>
      <c r="P174" s="46"/>
      <c r="Q174" s="46" t="e">
        <f t="shared" ref="Q174" si="284">IF(SUM(H174)&lt;1,"",IF(H174=1,1,IF(Q176="",1,R176)))</f>
        <v>#VALUE!</v>
      </c>
      <c r="R174" s="46" t="e">
        <f t="shared" ref="R174" si="285">IF(Q174="","",IF(R176="",-D174,Q176-D174*R176))</f>
        <v>#VALUE!</v>
      </c>
      <c r="T174" s="34"/>
    </row>
  </sheetData>
  <mergeCells count="1">
    <mergeCell ref="A100:H100"/>
  </mergeCells>
  <conditionalFormatting sqref="C8">
    <cfRule type="expression" dxfId="2" priority="2">
      <formula>($D$8="ist ganz")</formula>
    </cfRule>
  </conditionalFormatting>
  <conditionalFormatting sqref="C10">
    <cfRule type="expression" dxfId="1" priority="1">
      <formula>($D$8="ist ganz")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5"/>
  <sheetViews>
    <sheetView zoomScale="145" zoomScaleNormal="145" workbookViewId="0">
      <selection activeCell="F9" sqref="F9"/>
    </sheetView>
  </sheetViews>
  <sheetFormatPr baseColWidth="10" defaultRowHeight="14.5" x14ac:dyDescent="0.35"/>
  <cols>
    <col min="1" max="1" width="9.26953125" customWidth="1"/>
    <col min="3" max="3" width="3.81640625" style="6" customWidth="1"/>
    <col min="4" max="8" width="7" style="6" customWidth="1"/>
    <col min="9" max="9" width="10.1796875" customWidth="1"/>
    <col min="10" max="10" width="4.7265625" customWidth="1"/>
    <col min="11" max="11" width="2.26953125" customWidth="1"/>
    <col min="12" max="12" width="15.54296875" customWidth="1"/>
    <col min="13" max="13" width="2.54296875" style="50" customWidth="1"/>
    <col min="14" max="14" width="7.26953125" customWidth="1"/>
    <col min="15" max="15" width="52.26953125" customWidth="1"/>
    <col min="16" max="16" width="5.26953125" customWidth="1"/>
    <col min="17" max="18" width="7.81640625" customWidth="1"/>
    <col min="19" max="19" width="21.81640625" customWidth="1"/>
    <col min="20" max="20" width="8" style="34" customWidth="1"/>
  </cols>
  <sheetData>
    <row r="1" spans="1:23" x14ac:dyDescent="0.35">
      <c r="A1" s="55" t="s">
        <v>13</v>
      </c>
      <c r="B1" s="55"/>
      <c r="C1" s="55"/>
      <c r="D1" s="55"/>
      <c r="E1" s="55"/>
      <c r="F1" s="55"/>
      <c r="G1" s="55"/>
      <c r="H1" s="55"/>
      <c r="Q1" s="17"/>
    </row>
    <row r="3" spans="1:23" x14ac:dyDescent="0.35">
      <c r="A3" t="s">
        <v>14</v>
      </c>
    </row>
    <row r="4" spans="1:23" x14ac:dyDescent="0.35">
      <c r="B4" t="s">
        <v>15</v>
      </c>
    </row>
    <row r="6" spans="1:23" x14ac:dyDescent="0.35">
      <c r="A6" t="s">
        <v>16</v>
      </c>
      <c r="B6" t="str">
        <f>'Schlüssel generieren'!C10&amp;"*d = 1 + k*"&amp;'Schlüssel generieren'!C7</f>
        <v>*d = 1 + k*</v>
      </c>
      <c r="T6"/>
      <c r="W6" s="34"/>
    </row>
    <row r="7" spans="1:23" x14ac:dyDescent="0.35">
      <c r="T7"/>
      <c r="W7" s="34"/>
    </row>
    <row r="8" spans="1:23" s="3" customFormat="1" x14ac:dyDescent="0.35">
      <c r="A8" s="3" t="s">
        <v>54</v>
      </c>
      <c r="C8" s="45"/>
      <c r="D8" s="45"/>
      <c r="E8" s="45"/>
      <c r="F8" s="45"/>
      <c r="G8" s="45"/>
      <c r="H8" s="45"/>
      <c r="J8" s="3" t="s">
        <v>56</v>
      </c>
      <c r="M8" s="51"/>
      <c r="Q8" s="3" t="s">
        <v>55</v>
      </c>
      <c r="W8" s="34"/>
    </row>
    <row r="9" spans="1:23" x14ac:dyDescent="0.35">
      <c r="B9" t="str">
        <f>'Schlüssel generieren'!C7</f>
        <v/>
      </c>
      <c r="C9" s="6" t="s">
        <v>17</v>
      </c>
      <c r="D9" s="2" t="e">
        <f>INT(B9/F9)</f>
        <v>#VALUE!</v>
      </c>
      <c r="E9" s="6" t="s">
        <v>19</v>
      </c>
      <c r="F9" s="11">
        <f>'Schlüssel generieren'!C10</f>
        <v>0</v>
      </c>
      <c r="G9" s="6" t="s">
        <v>18</v>
      </c>
      <c r="H9" s="9" t="e">
        <f>MOD(B9,F9)</f>
        <v>#VALUE!</v>
      </c>
      <c r="J9" t="e">
        <f t="shared" ref="J9" si="0">IF(SUM(H9)&gt;0,H9,"")</f>
        <v>#VALUE!</v>
      </c>
      <c r="K9" t="e">
        <f t="shared" ref="K9" si="1">IF(SUM(H9)&gt;0,"=","")</f>
        <v>#VALUE!</v>
      </c>
      <c r="L9" t="e">
        <f t="shared" ref="L9" si="2">IF(SUM(H9)&gt;0,B9&amp;SUBSTITUTE("-"&amp;D9&amp;"*"&amp;F9,"--","+"),"")</f>
        <v>#VALUE!</v>
      </c>
      <c r="N9" t="e">
        <f>IF(SUM(H9)&gt;1,"Also:","")</f>
        <v>#VALUE!</v>
      </c>
      <c r="O9" t="e">
        <f t="shared" ref="O9:O71" si="3">IF(SUM(H9)&gt;1,SUBSTITUTE("1 = "&amp;Q11&amp;"*"&amp;B11&amp;"+"&amp;R11&amp;"*("&amp;L9&amp;") = "&amp;Q9&amp;"*"&amp;B9&amp;"+"&amp;R9&amp;"*"&amp;F9,"+-","-"),"")</f>
        <v>#VALUE!</v>
      </c>
      <c r="Q9" t="e">
        <f>IF(SUM(H9)&lt;1,"",IF(H9=1,1,IF(Q11="",1,R11)))</f>
        <v>#VALUE!</v>
      </c>
      <c r="R9" s="3" t="e">
        <f>IF(Q9="","",IF(R11="",-D9,Q11-D9*R11))</f>
        <v>#VALUE!</v>
      </c>
      <c r="S9" s="2" t="e">
        <f>IF(R9&lt;0,"negativ:   "&amp;R9&amp;"+"&amp;B9&amp;"=","")</f>
        <v>#VALUE!</v>
      </c>
      <c r="T9" s="44" t="e">
        <f>MOD(B9+R9,B9)</f>
        <v>#VALUE!</v>
      </c>
      <c r="W9" s="34"/>
    </row>
    <row r="10" spans="1:23" ht="15" customHeight="1" x14ac:dyDescent="0.35">
      <c r="C10"/>
      <c r="D10"/>
      <c r="E10"/>
      <c r="F10"/>
      <c r="G10"/>
      <c r="H10"/>
      <c r="T10"/>
      <c r="W10" s="34"/>
    </row>
    <row r="11" spans="1:23" x14ac:dyDescent="0.35">
      <c r="B11" s="12" t="e">
        <f>IF(SUM(H9)=0,"",F9)</f>
        <v>#VALUE!</v>
      </c>
      <c r="C11" s="6" t="s">
        <v>17</v>
      </c>
      <c r="D11" s="2" t="e">
        <f>IF(SUM(H9)=0,"",INT(B11/F11))</f>
        <v>#VALUE!</v>
      </c>
      <c r="E11" s="6" t="s">
        <v>19</v>
      </c>
      <c r="F11" s="10" t="e">
        <f>IF(SUM(H9)=0,"",H9)</f>
        <v>#VALUE!</v>
      </c>
      <c r="G11" s="6" t="s">
        <v>18</v>
      </c>
      <c r="H11" s="13" t="e">
        <f>IF(SUM(H9)=0,"",MOD(B11,F11))</f>
        <v>#VALUE!</v>
      </c>
      <c r="J11" t="e">
        <f t="shared" ref="J11" si="4">IF(SUM(H11)&gt;0,H11,"")</f>
        <v>#VALUE!</v>
      </c>
      <c r="K11" t="e">
        <f t="shared" ref="K11" si="5">IF(SUM(H11)&gt;0,"=","")</f>
        <v>#VALUE!</v>
      </c>
      <c r="L11" t="e">
        <f t="shared" ref="L11" si="6">IF(SUM(H11)&gt;0,B11&amp;SUBSTITUTE("-"&amp;D11&amp;"*"&amp;F11,"--","+"),"")</f>
        <v>#VALUE!</v>
      </c>
      <c r="N11" t="e">
        <f t="shared" ref="N11" si="7">IF(SUM(H11)&gt;1,"Also:","")</f>
        <v>#VALUE!</v>
      </c>
      <c r="O11" t="e">
        <f t="shared" si="3"/>
        <v>#VALUE!</v>
      </c>
      <c r="Q11" t="e">
        <f>IF(SUM(H11)&lt;1,"",IF(H11=1,1,IF(Q13="",1,R13)))</f>
        <v>#VALUE!</v>
      </c>
      <c r="R11" t="e">
        <f>IF(Q11="","",IF(R13="",-D11,Q13-D11*R13))</f>
        <v>#VALUE!</v>
      </c>
      <c r="T11"/>
      <c r="W11" s="34"/>
    </row>
    <row r="12" spans="1:23" x14ac:dyDescent="0.35">
      <c r="T12"/>
      <c r="W12" s="34"/>
    </row>
    <row r="13" spans="1:23" x14ac:dyDescent="0.35">
      <c r="B13" s="15" t="e">
        <f>IF(SUM(H11)=0,"",F11)</f>
        <v>#VALUE!</v>
      </c>
      <c r="C13" s="6" t="s">
        <v>17</v>
      </c>
      <c r="D13" s="2" t="e">
        <f>IF(SUM(H11)=0,"",INT(B13/F13))</f>
        <v>#VALUE!</v>
      </c>
      <c r="E13" s="6" t="s">
        <v>19</v>
      </c>
      <c r="F13" s="14" t="e">
        <f>IF(SUM(H11)=0,"",H11)</f>
        <v>#VALUE!</v>
      </c>
      <c r="G13" s="6" t="s">
        <v>18</v>
      </c>
      <c r="H13" s="8" t="e">
        <f>IF(SUM(H11)=0,"",MOD(B13,F13))</f>
        <v>#VALUE!</v>
      </c>
      <c r="J13" t="e">
        <f t="shared" ref="J13" si="8">IF(SUM(H13)&gt;0,H13,"")</f>
        <v>#VALUE!</v>
      </c>
      <c r="K13" t="e">
        <f t="shared" ref="K13" si="9">IF(SUM(H13)&gt;0,"=","")</f>
        <v>#VALUE!</v>
      </c>
      <c r="L13" t="e">
        <f t="shared" ref="L13" si="10">IF(SUM(H13)&gt;0,B13&amp;SUBSTITUTE("-"&amp;D13&amp;"*"&amp;F13,"--","+"),"")</f>
        <v>#VALUE!</v>
      </c>
      <c r="N13" t="e">
        <f t="shared" ref="N13" si="11">IF(SUM(H13)&gt;1,"Also:","")</f>
        <v>#VALUE!</v>
      </c>
      <c r="O13" t="e">
        <f t="shared" si="3"/>
        <v>#VALUE!</v>
      </c>
      <c r="Q13" t="e">
        <f>IF(SUM(H13)&lt;1,"",IF(H13=1,1,IF(Q15="",1,R15)))</f>
        <v>#VALUE!</v>
      </c>
      <c r="R13" t="e">
        <f>IF(Q13="","",IF(R15="",-D13,Q15-D13*R15))</f>
        <v>#VALUE!</v>
      </c>
      <c r="T13"/>
      <c r="W13" s="34"/>
    </row>
    <row r="14" spans="1:23" x14ac:dyDescent="0.35">
      <c r="T14"/>
      <c r="W14" s="34"/>
    </row>
    <row r="15" spans="1:23" x14ac:dyDescent="0.35">
      <c r="B15" s="33" t="e">
        <f>IF(SUM(H13)=0,"",F13)</f>
        <v>#VALUE!</v>
      </c>
      <c r="C15" s="6" t="e">
        <f>IF(B15="","","=")</f>
        <v>#VALUE!</v>
      </c>
      <c r="D15" s="2" t="e">
        <f>IF(SUM(H13)=0,"",INT(B15/F15))</f>
        <v>#VALUE!</v>
      </c>
      <c r="E15" s="6" t="e">
        <f>IF(B15="","","*")</f>
        <v>#VALUE!</v>
      </c>
      <c r="F15" s="16" t="e">
        <f>IF(SUM(H13)=0,"",H13)</f>
        <v>#VALUE!</v>
      </c>
      <c r="G15" s="6" t="e">
        <f>IF(B15="","","+")</f>
        <v>#VALUE!</v>
      </c>
      <c r="H15" s="32" t="e">
        <f>IF(SUM(H13)=0,"",MOD(B15,F15))</f>
        <v>#VALUE!</v>
      </c>
      <c r="J15" t="e">
        <f t="shared" ref="J15" si="12">IF(SUM(H15)&gt;0,H15,"")</f>
        <v>#VALUE!</v>
      </c>
      <c r="K15" t="e">
        <f t="shared" ref="K15" si="13">IF(SUM(H15)&gt;0,"=","")</f>
        <v>#VALUE!</v>
      </c>
      <c r="L15" t="e">
        <f t="shared" ref="L15" si="14">IF(SUM(H15)&gt;0,B15&amp;SUBSTITUTE("-"&amp;D15&amp;"*"&amp;F15,"--","+"),"")</f>
        <v>#VALUE!</v>
      </c>
      <c r="N15" t="e">
        <f t="shared" ref="N15" si="15">IF(SUM(H15)&gt;1,"Also:","")</f>
        <v>#VALUE!</v>
      </c>
      <c r="O15" t="e">
        <f t="shared" si="3"/>
        <v>#VALUE!</v>
      </c>
      <c r="Q15" t="e">
        <f>IF(SUM(H15)&lt;1,"",IF(H15=1,1,IF(Q17="",1,R17)))</f>
        <v>#VALUE!</v>
      </c>
      <c r="R15" t="e">
        <f>IF(Q15="","",IF(R17="",-D15,Q17-D15*R17))</f>
        <v>#VALUE!</v>
      </c>
      <c r="T15"/>
      <c r="W15" s="34"/>
    </row>
    <row r="16" spans="1:23" x14ac:dyDescent="0.35">
      <c r="T16"/>
      <c r="W16" s="34"/>
    </row>
    <row r="17" spans="2:23" x14ac:dyDescent="0.35">
      <c r="B17" s="2" t="e">
        <f t="shared" ref="B17" si="16">IF(SUM(H15)=0,"",F15)</f>
        <v>#VALUE!</v>
      </c>
      <c r="C17" s="6" t="e">
        <f t="shared" ref="C17" si="17">IF(B17="","","=")</f>
        <v>#VALUE!</v>
      </c>
      <c r="D17" s="2" t="e">
        <f t="shared" ref="D17" si="18">IF(SUM(H15)=0,"",INT(B17/F17))</f>
        <v>#VALUE!</v>
      </c>
      <c r="E17" s="6" t="e">
        <f t="shared" ref="E17" si="19">IF(B17="","","*")</f>
        <v>#VALUE!</v>
      </c>
      <c r="F17" s="7" t="e">
        <f t="shared" ref="F17" si="20">IF(SUM(H15)=0,"",H15)</f>
        <v>#VALUE!</v>
      </c>
      <c r="G17" s="6" t="e">
        <f t="shared" ref="G17" si="21">IF(B17="","","+")</f>
        <v>#VALUE!</v>
      </c>
      <c r="H17" s="6" t="e">
        <f t="shared" ref="H17" si="22">IF(SUM(H15)=0,"",MOD(B17,F17))</f>
        <v>#VALUE!</v>
      </c>
      <c r="J17" t="e">
        <f t="shared" ref="J17" si="23">IF(SUM(H17)&gt;0,H17,"")</f>
        <v>#VALUE!</v>
      </c>
      <c r="K17" t="e">
        <f t="shared" ref="K17" si="24">IF(SUM(H17)&gt;0,"=","")</f>
        <v>#VALUE!</v>
      </c>
      <c r="L17" t="e">
        <f t="shared" ref="L17" si="25">IF(SUM(H17)&gt;0,B17&amp;SUBSTITUTE("-"&amp;D17&amp;"*"&amp;F17,"--","+"),"")</f>
        <v>#VALUE!</v>
      </c>
      <c r="N17" t="e">
        <f t="shared" ref="N17" si="26">IF(SUM(H17)&gt;1,"Also:","")</f>
        <v>#VALUE!</v>
      </c>
      <c r="O17" t="e">
        <f t="shared" si="3"/>
        <v>#VALUE!</v>
      </c>
      <c r="Q17" t="e">
        <f>IF(SUM(H17)&lt;1,"",IF(H17=1,1,IF(Q19="",1,R19)))</f>
        <v>#VALUE!</v>
      </c>
      <c r="R17" t="e">
        <f>IF(Q17="","",IF(R19="",-D17,Q19-D17*R19))</f>
        <v>#VALUE!</v>
      </c>
      <c r="T17"/>
      <c r="W17" s="34"/>
    </row>
    <row r="18" spans="2:23" x14ac:dyDescent="0.35">
      <c r="T18"/>
      <c r="W18" s="34"/>
    </row>
    <row r="19" spans="2:23" x14ac:dyDescent="0.35">
      <c r="B19" s="2" t="e">
        <f t="shared" ref="B19" si="27">IF(SUM(H17)=0,"",F17)</f>
        <v>#VALUE!</v>
      </c>
      <c r="C19" s="6" t="e">
        <f t="shared" ref="C19" si="28">IF(B19="","","=")</f>
        <v>#VALUE!</v>
      </c>
      <c r="D19" s="2" t="e">
        <f t="shared" ref="D19" si="29">IF(SUM(H17)=0,"",INT(B19/F19))</f>
        <v>#VALUE!</v>
      </c>
      <c r="E19" s="6" t="e">
        <f t="shared" ref="E19" si="30">IF(B19="","","*")</f>
        <v>#VALUE!</v>
      </c>
      <c r="F19" s="7" t="e">
        <f t="shared" ref="F19" si="31">IF(SUM(H17)=0,"",H17)</f>
        <v>#VALUE!</v>
      </c>
      <c r="G19" s="6" t="e">
        <f t="shared" ref="G19" si="32">IF(B19="","","+")</f>
        <v>#VALUE!</v>
      </c>
      <c r="H19" s="6" t="e">
        <f t="shared" ref="H19" si="33">IF(SUM(H17)=0,"",MOD(B19,F19))</f>
        <v>#VALUE!</v>
      </c>
      <c r="J19" t="e">
        <f>IF(SUM(H19)&gt;0,H19,"")</f>
        <v>#VALUE!</v>
      </c>
      <c r="K19" t="e">
        <f>IF(SUM(H19)&gt;0,"=","")</f>
        <v>#VALUE!</v>
      </c>
      <c r="L19" t="e">
        <f>IF(SUM(H19)&gt;0,B19&amp;SUBSTITUTE("-"&amp;D19&amp;"*"&amp;F19,"--","+"),"")</f>
        <v>#VALUE!</v>
      </c>
      <c r="N19" t="e">
        <f t="shared" ref="N19" si="34">IF(SUM(H19)&gt;1,"Also:","")</f>
        <v>#VALUE!</v>
      </c>
      <c r="O19" t="e">
        <f t="shared" si="3"/>
        <v>#VALUE!</v>
      </c>
      <c r="Q19" t="e">
        <f>IF(SUM(H19)&lt;1,"",IF(H19=1,1,IF(Q21="",1,R21)))</f>
        <v>#VALUE!</v>
      </c>
      <c r="R19" t="e">
        <f>IF(Q19="","",IF(R21="",-D19,Q21-D19*R21))</f>
        <v>#VALUE!</v>
      </c>
      <c r="T19"/>
      <c r="W19" s="34" t="str">
        <f>IF(I19=1,U19+1,"")</f>
        <v/>
      </c>
    </row>
    <row r="21" spans="2:23" x14ac:dyDescent="0.35">
      <c r="B21" s="2" t="e">
        <f t="shared" ref="B21" si="35">IF(SUM(H19)=0,"",F19)</f>
        <v>#VALUE!</v>
      </c>
      <c r="C21" s="6" t="e">
        <f t="shared" ref="C21" si="36">IF(B21="","","=")</f>
        <v>#VALUE!</v>
      </c>
      <c r="D21" s="2" t="e">
        <f t="shared" ref="D21" si="37">IF(SUM(H19)=0,"",INT(B21/F21))</f>
        <v>#VALUE!</v>
      </c>
      <c r="E21" s="6" t="e">
        <f t="shared" ref="E21" si="38">IF(B21="","","*")</f>
        <v>#VALUE!</v>
      </c>
      <c r="F21" s="7" t="e">
        <f t="shared" ref="F21" si="39">IF(SUM(H19)=0,"",H19)</f>
        <v>#VALUE!</v>
      </c>
      <c r="G21" s="6" t="e">
        <f t="shared" ref="G21" si="40">IF(B21="","","+")</f>
        <v>#VALUE!</v>
      </c>
      <c r="H21" s="6" t="e">
        <f t="shared" ref="H21" si="41">IF(SUM(H19)=0,"",MOD(B21,F21))</f>
        <v>#VALUE!</v>
      </c>
      <c r="N21" t="e">
        <f t="shared" ref="N21" si="42">IF(SUM(H21)&gt;1,"Also:","")</f>
        <v>#VALUE!</v>
      </c>
      <c r="O21" t="e">
        <f t="shared" si="3"/>
        <v>#VALUE!</v>
      </c>
      <c r="Q21" t="e">
        <f>IF(SUM(H21)&lt;1,"",IF(H21=1,1,IF(Q23="",1,R23)))</f>
        <v>#VALUE!</v>
      </c>
      <c r="R21" t="e">
        <f>IF(Q21="","",IF(R23="",-D21,Q23-D21*R23))</f>
        <v>#VALUE!</v>
      </c>
      <c r="V21" t="e">
        <f>IF(Q21=1,T21+1,"")</f>
        <v>#VALUE!</v>
      </c>
    </row>
    <row r="23" spans="2:23" x14ac:dyDescent="0.35">
      <c r="B23" s="2" t="e">
        <f t="shared" ref="B23" si="43">IF(SUM(H21)=0,"",F21)</f>
        <v>#VALUE!</v>
      </c>
      <c r="C23" s="6" t="e">
        <f t="shared" ref="C23:C75" si="44">IF(B23="","","=")</f>
        <v>#VALUE!</v>
      </c>
      <c r="D23" s="2" t="e">
        <f t="shared" ref="D23" si="45">IF(SUM(H21)=0,"",INT(B23/F23))</f>
        <v>#VALUE!</v>
      </c>
      <c r="E23" s="6" t="e">
        <f t="shared" ref="E23" si="46">IF(B23="","","*")</f>
        <v>#VALUE!</v>
      </c>
      <c r="F23" s="7" t="e">
        <f t="shared" ref="F23" si="47">IF(SUM(H21)=0,"",H21)</f>
        <v>#VALUE!</v>
      </c>
      <c r="G23" s="6" t="e">
        <f t="shared" ref="G23" si="48">IF(B23="","","+")</f>
        <v>#VALUE!</v>
      </c>
      <c r="H23" s="6" t="e">
        <f t="shared" ref="H23" si="49">IF(SUM(H21)=0,"",MOD(B23,F23))</f>
        <v>#VALUE!</v>
      </c>
      <c r="N23" t="e">
        <f t="shared" ref="N23" si="50">IF(SUM(H23)&gt;1,"Also:","")</f>
        <v>#VALUE!</v>
      </c>
      <c r="O23" t="e">
        <f t="shared" si="3"/>
        <v>#VALUE!</v>
      </c>
      <c r="Q23" t="e">
        <f>IF(SUM(H23)&lt;1,"",IF(H23=1,1,IF(Q25="",1,R25)))</f>
        <v>#VALUE!</v>
      </c>
      <c r="R23" t="e">
        <f>IF(Q23="","",IF(R25="",-D23,Q25-D23*R25))</f>
        <v>#VALUE!</v>
      </c>
    </row>
    <row r="25" spans="2:23" x14ac:dyDescent="0.35">
      <c r="B25" s="2" t="e">
        <f t="shared" ref="B25" si="51">IF(SUM(H23)=0,"",F23)</f>
        <v>#VALUE!</v>
      </c>
      <c r="C25" s="6" t="e">
        <f t="shared" si="44"/>
        <v>#VALUE!</v>
      </c>
      <c r="D25" s="2" t="e">
        <f t="shared" ref="D25" si="52">IF(SUM(H23)=0,"",INT(B25/F25))</f>
        <v>#VALUE!</v>
      </c>
      <c r="E25" s="6" t="e">
        <f t="shared" ref="E25" si="53">IF(B25="","","*")</f>
        <v>#VALUE!</v>
      </c>
      <c r="F25" s="7" t="e">
        <f t="shared" ref="F25" si="54">IF(SUM(H23)=0,"",H23)</f>
        <v>#VALUE!</v>
      </c>
      <c r="G25" s="6" t="e">
        <f t="shared" ref="G25" si="55">IF(B25="","","+")</f>
        <v>#VALUE!</v>
      </c>
      <c r="H25" s="6" t="e">
        <f t="shared" ref="H25" si="56">IF(SUM(H23)=0,"",MOD(B25,F25))</f>
        <v>#VALUE!</v>
      </c>
      <c r="N25" t="e">
        <f t="shared" ref="N25" si="57">IF(SUM(H25)&gt;1,"Also:","")</f>
        <v>#VALUE!</v>
      </c>
      <c r="O25" t="e">
        <f t="shared" si="3"/>
        <v>#VALUE!</v>
      </c>
      <c r="Q25" t="e">
        <f t="shared" ref="Q25" si="58">IF(SUM(H25)&lt;1,"",IF(H25=1,1,IF(Q27="",1,R27)))</f>
        <v>#VALUE!</v>
      </c>
      <c r="R25" t="e">
        <f t="shared" ref="R25" si="59">IF(Q25="","",IF(R27="",-D25,Q27-D25*R27))</f>
        <v>#VALUE!</v>
      </c>
    </row>
    <row r="27" spans="2:23" x14ac:dyDescent="0.35">
      <c r="B27" s="2" t="e">
        <f t="shared" ref="B27" si="60">IF(SUM(H25)=0,"",F25)</f>
        <v>#VALUE!</v>
      </c>
      <c r="C27" s="6" t="e">
        <f t="shared" si="44"/>
        <v>#VALUE!</v>
      </c>
      <c r="D27" s="2" t="e">
        <f t="shared" ref="D27" si="61">IF(SUM(H25)=0,"",INT(B27/F27))</f>
        <v>#VALUE!</v>
      </c>
      <c r="E27" s="6" t="e">
        <f t="shared" ref="E27" si="62">IF(B27="","","*")</f>
        <v>#VALUE!</v>
      </c>
      <c r="F27" s="7" t="e">
        <f t="shared" ref="F27" si="63">IF(SUM(H25)=0,"",H25)</f>
        <v>#VALUE!</v>
      </c>
      <c r="G27" s="6" t="e">
        <f t="shared" ref="G27" si="64">IF(B27="","","+")</f>
        <v>#VALUE!</v>
      </c>
      <c r="H27" s="6" t="e">
        <f t="shared" ref="H27" si="65">IF(SUM(H25)=0,"",MOD(B27,F27))</f>
        <v>#VALUE!</v>
      </c>
      <c r="N27" t="e">
        <f t="shared" ref="N27" si="66">IF(SUM(H27)&gt;1,"Also:","")</f>
        <v>#VALUE!</v>
      </c>
      <c r="O27" t="e">
        <f t="shared" si="3"/>
        <v>#VALUE!</v>
      </c>
      <c r="Q27" t="e">
        <f t="shared" ref="Q27" si="67">IF(SUM(H27)&lt;1,"",IF(H27=1,1,IF(Q29="",1,R29)))</f>
        <v>#VALUE!</v>
      </c>
      <c r="R27" t="e">
        <f t="shared" ref="R27" si="68">IF(Q27="","",IF(R29="",-D27,Q29-D27*R29))</f>
        <v>#VALUE!</v>
      </c>
    </row>
    <row r="29" spans="2:23" x14ac:dyDescent="0.35">
      <c r="B29" s="2" t="e">
        <f t="shared" ref="B29" si="69">IF(SUM(H27)=0,"",F27)</f>
        <v>#VALUE!</v>
      </c>
      <c r="C29" s="6" t="e">
        <f t="shared" si="44"/>
        <v>#VALUE!</v>
      </c>
      <c r="D29" s="2" t="e">
        <f t="shared" ref="D29" si="70">IF(SUM(H27)=0,"",INT(B29/F29))</f>
        <v>#VALUE!</v>
      </c>
      <c r="E29" s="6" t="e">
        <f t="shared" ref="E29" si="71">IF(B29="","","*")</f>
        <v>#VALUE!</v>
      </c>
      <c r="F29" s="7" t="e">
        <f t="shared" ref="F29" si="72">IF(SUM(H27)=0,"",H27)</f>
        <v>#VALUE!</v>
      </c>
      <c r="G29" s="6" t="e">
        <f t="shared" ref="G29" si="73">IF(B29="","","+")</f>
        <v>#VALUE!</v>
      </c>
      <c r="H29" s="6" t="e">
        <f t="shared" ref="H29" si="74">IF(SUM(H27)=0,"",MOD(B29,F29))</f>
        <v>#VALUE!</v>
      </c>
      <c r="N29" t="e">
        <f t="shared" ref="N29" si="75">IF(SUM(H29)&gt;1,"Also:","")</f>
        <v>#VALUE!</v>
      </c>
      <c r="O29" t="e">
        <f t="shared" si="3"/>
        <v>#VALUE!</v>
      </c>
      <c r="Q29" t="e">
        <f t="shared" ref="Q29" si="76">IF(SUM(H29)&lt;1,"",IF(H29=1,1,IF(Q31="",1,R31)))</f>
        <v>#VALUE!</v>
      </c>
      <c r="R29" t="e">
        <f t="shared" ref="R29" si="77">IF(Q29="","",IF(R31="",-D29,Q31-D29*R31))</f>
        <v>#VALUE!</v>
      </c>
    </row>
    <row r="31" spans="2:23" x14ac:dyDescent="0.35">
      <c r="B31" s="2" t="e">
        <f t="shared" ref="B31" si="78">IF(SUM(H29)=0,"",F29)</f>
        <v>#VALUE!</v>
      </c>
      <c r="C31" s="6" t="e">
        <f t="shared" si="44"/>
        <v>#VALUE!</v>
      </c>
      <c r="D31" s="2" t="e">
        <f t="shared" ref="D31" si="79">IF(SUM(H29)=0,"",INT(B31/F31))</f>
        <v>#VALUE!</v>
      </c>
      <c r="E31" s="6" t="e">
        <f t="shared" ref="E31" si="80">IF(B31="","","*")</f>
        <v>#VALUE!</v>
      </c>
      <c r="F31" s="7" t="e">
        <f t="shared" ref="F31" si="81">IF(SUM(H29)=0,"",H29)</f>
        <v>#VALUE!</v>
      </c>
      <c r="G31" s="6" t="e">
        <f t="shared" ref="G31" si="82">IF(B31="","","+")</f>
        <v>#VALUE!</v>
      </c>
      <c r="H31" s="6" t="e">
        <f t="shared" ref="H31" si="83">IF(SUM(H29)=0,"",MOD(B31,F31))</f>
        <v>#VALUE!</v>
      </c>
      <c r="N31" t="e">
        <f t="shared" ref="N31" si="84">IF(SUM(H31)&gt;1,"Also:","")</f>
        <v>#VALUE!</v>
      </c>
      <c r="O31" t="e">
        <f t="shared" si="3"/>
        <v>#VALUE!</v>
      </c>
      <c r="Q31" t="e">
        <f t="shared" ref="Q31" si="85">IF(SUM(H31)&lt;1,"",IF(H31=1,1,IF(Q33="",1,R33)))</f>
        <v>#VALUE!</v>
      </c>
      <c r="R31" t="e">
        <f t="shared" ref="R31" si="86">IF(Q31="","",IF(R33="",-D31,Q33-D31*R33))</f>
        <v>#VALUE!</v>
      </c>
    </row>
    <row r="33" spans="2:18" x14ac:dyDescent="0.35">
      <c r="B33" s="2" t="e">
        <f t="shared" ref="B33" si="87">IF(SUM(H31)=0,"",F31)</f>
        <v>#VALUE!</v>
      </c>
      <c r="C33" s="6" t="e">
        <f t="shared" si="44"/>
        <v>#VALUE!</v>
      </c>
      <c r="D33" s="2" t="e">
        <f t="shared" ref="D33" si="88">IF(SUM(H31)=0,"",INT(B33/F33))</f>
        <v>#VALUE!</v>
      </c>
      <c r="E33" s="6" t="e">
        <f t="shared" ref="E33" si="89">IF(B33="","","*")</f>
        <v>#VALUE!</v>
      </c>
      <c r="F33" s="7" t="e">
        <f t="shared" ref="F33" si="90">IF(SUM(H31)=0,"",H31)</f>
        <v>#VALUE!</v>
      </c>
      <c r="G33" s="6" t="e">
        <f t="shared" ref="G33" si="91">IF(B33="","","+")</f>
        <v>#VALUE!</v>
      </c>
      <c r="H33" s="6" t="e">
        <f t="shared" ref="H33" si="92">IF(SUM(H31)=0,"",MOD(B33,F33))</f>
        <v>#VALUE!</v>
      </c>
      <c r="N33" t="e">
        <f t="shared" ref="N33" si="93">IF(SUM(H33)&gt;1,"Also:","")</f>
        <v>#VALUE!</v>
      </c>
      <c r="O33" t="e">
        <f t="shared" si="3"/>
        <v>#VALUE!</v>
      </c>
      <c r="Q33" t="e">
        <f t="shared" ref="Q33" si="94">IF(SUM(H33)&lt;1,"",IF(H33=1,1,IF(Q35="",1,R35)))</f>
        <v>#VALUE!</v>
      </c>
      <c r="R33" t="e">
        <f t="shared" ref="R33" si="95">IF(Q33="","",IF(R35="",-D33,Q35-D33*R35))</f>
        <v>#VALUE!</v>
      </c>
    </row>
    <row r="35" spans="2:18" x14ac:dyDescent="0.35">
      <c r="B35" s="2" t="e">
        <f t="shared" ref="B35" si="96">IF(SUM(H33)=0,"",F33)</f>
        <v>#VALUE!</v>
      </c>
      <c r="C35" s="6" t="e">
        <f t="shared" si="44"/>
        <v>#VALUE!</v>
      </c>
      <c r="D35" s="2" t="e">
        <f t="shared" ref="D35" si="97">IF(SUM(H33)=0,"",INT(B35/F35))</f>
        <v>#VALUE!</v>
      </c>
      <c r="E35" s="6" t="e">
        <f t="shared" ref="E35" si="98">IF(B35="","","*")</f>
        <v>#VALUE!</v>
      </c>
      <c r="F35" s="7" t="e">
        <f t="shared" ref="F35" si="99">IF(SUM(H33)=0,"",H33)</f>
        <v>#VALUE!</v>
      </c>
      <c r="G35" s="6" t="e">
        <f t="shared" ref="G35" si="100">IF(B35="","","+")</f>
        <v>#VALUE!</v>
      </c>
      <c r="H35" s="6" t="e">
        <f t="shared" ref="H35" si="101">IF(SUM(H33)=0,"",MOD(B35,F35))</f>
        <v>#VALUE!</v>
      </c>
      <c r="N35" t="e">
        <f t="shared" ref="N35" si="102">IF(SUM(H35)&gt;1,"Also:","")</f>
        <v>#VALUE!</v>
      </c>
      <c r="O35" t="e">
        <f t="shared" si="3"/>
        <v>#VALUE!</v>
      </c>
      <c r="Q35" t="e">
        <f t="shared" ref="Q35" si="103">IF(SUM(H35)&lt;1,"",IF(H35=1,1,IF(Q37="",1,R37)))</f>
        <v>#VALUE!</v>
      </c>
      <c r="R35" t="e">
        <f t="shared" ref="R35" si="104">IF(Q35="","",IF(R37="",-D35,Q37-D35*R37))</f>
        <v>#VALUE!</v>
      </c>
    </row>
    <row r="37" spans="2:18" x14ac:dyDescent="0.35">
      <c r="B37" s="2" t="e">
        <f t="shared" ref="B37" si="105">IF(SUM(H35)=0,"",F35)</f>
        <v>#VALUE!</v>
      </c>
      <c r="C37" s="6" t="e">
        <f t="shared" si="44"/>
        <v>#VALUE!</v>
      </c>
      <c r="D37" s="2" t="e">
        <f t="shared" ref="D37" si="106">IF(SUM(H35)=0,"",INT(B37/F37))</f>
        <v>#VALUE!</v>
      </c>
      <c r="E37" s="6" t="e">
        <f t="shared" ref="E37" si="107">IF(B37="","","*")</f>
        <v>#VALUE!</v>
      </c>
      <c r="F37" s="7" t="e">
        <f t="shared" ref="F37" si="108">IF(SUM(H35)=0,"",H35)</f>
        <v>#VALUE!</v>
      </c>
      <c r="G37" s="6" t="e">
        <f t="shared" ref="G37" si="109">IF(B37="","","+")</f>
        <v>#VALUE!</v>
      </c>
      <c r="H37" s="6" t="e">
        <f t="shared" ref="H37" si="110">IF(SUM(H35)=0,"",MOD(B37,F37))</f>
        <v>#VALUE!</v>
      </c>
      <c r="N37" t="e">
        <f t="shared" ref="N37" si="111">IF(SUM(H37)&gt;1,"Also:","")</f>
        <v>#VALUE!</v>
      </c>
      <c r="O37" t="e">
        <f t="shared" si="3"/>
        <v>#VALUE!</v>
      </c>
      <c r="Q37" t="e">
        <f t="shared" ref="Q37" si="112">IF(SUM(H37)&lt;1,"",IF(H37=1,1,IF(Q39="",1,R39)))</f>
        <v>#VALUE!</v>
      </c>
      <c r="R37" t="e">
        <f t="shared" ref="R37" si="113">IF(Q37="","",IF(R39="",-D37,Q39-D37*R39))</f>
        <v>#VALUE!</v>
      </c>
    </row>
    <row r="39" spans="2:18" x14ac:dyDescent="0.35">
      <c r="B39" s="2" t="e">
        <f t="shared" ref="B39" si="114">IF(SUM(H37)=0,"",F37)</f>
        <v>#VALUE!</v>
      </c>
      <c r="C39" s="6" t="e">
        <f t="shared" si="44"/>
        <v>#VALUE!</v>
      </c>
      <c r="D39" s="2" t="e">
        <f t="shared" ref="D39" si="115">IF(SUM(H37)=0,"",INT(B39/F39))</f>
        <v>#VALUE!</v>
      </c>
      <c r="E39" s="6" t="e">
        <f t="shared" ref="E39" si="116">IF(B39="","","*")</f>
        <v>#VALUE!</v>
      </c>
      <c r="F39" s="7" t="e">
        <f t="shared" ref="F39" si="117">IF(SUM(H37)=0,"",H37)</f>
        <v>#VALUE!</v>
      </c>
      <c r="G39" s="6" t="e">
        <f t="shared" ref="G39" si="118">IF(B39="","","+")</f>
        <v>#VALUE!</v>
      </c>
      <c r="H39" s="6" t="e">
        <f t="shared" ref="H39" si="119">IF(SUM(H37)=0,"",MOD(B39,F39))</f>
        <v>#VALUE!</v>
      </c>
      <c r="N39" t="e">
        <f t="shared" ref="N39" si="120">IF(SUM(H39)&gt;1,"Also:","")</f>
        <v>#VALUE!</v>
      </c>
      <c r="O39" t="e">
        <f t="shared" si="3"/>
        <v>#VALUE!</v>
      </c>
      <c r="Q39" t="e">
        <f t="shared" ref="Q39" si="121">IF(SUM(H39)&lt;1,"",IF(H39=1,1,IF(Q41="",1,R41)))</f>
        <v>#VALUE!</v>
      </c>
      <c r="R39" t="e">
        <f t="shared" ref="R39" si="122">IF(Q39="","",IF(R41="",-D39,Q41-D39*R41))</f>
        <v>#VALUE!</v>
      </c>
    </row>
    <row r="41" spans="2:18" x14ac:dyDescent="0.35">
      <c r="B41" s="2" t="e">
        <f t="shared" ref="B41" si="123">IF(SUM(H39)=0,"",F39)</f>
        <v>#VALUE!</v>
      </c>
      <c r="C41" s="6" t="e">
        <f t="shared" si="44"/>
        <v>#VALUE!</v>
      </c>
      <c r="D41" s="2" t="e">
        <f t="shared" ref="D41" si="124">IF(SUM(H39)=0,"",INT(B41/F41))</f>
        <v>#VALUE!</v>
      </c>
      <c r="E41" s="6" t="e">
        <f t="shared" ref="E41" si="125">IF(B41="","","*")</f>
        <v>#VALUE!</v>
      </c>
      <c r="F41" s="7" t="e">
        <f t="shared" ref="F41" si="126">IF(SUM(H39)=0,"",H39)</f>
        <v>#VALUE!</v>
      </c>
      <c r="G41" s="6" t="e">
        <f t="shared" ref="G41" si="127">IF(B41="","","+")</f>
        <v>#VALUE!</v>
      </c>
      <c r="H41" s="6" t="e">
        <f t="shared" ref="H41" si="128">IF(SUM(H39)=0,"",MOD(B41,F41))</f>
        <v>#VALUE!</v>
      </c>
      <c r="N41" t="e">
        <f t="shared" ref="N41" si="129">IF(SUM(H41)&gt;1,"Also:","")</f>
        <v>#VALUE!</v>
      </c>
      <c r="O41" t="e">
        <f t="shared" si="3"/>
        <v>#VALUE!</v>
      </c>
      <c r="Q41" t="e">
        <f t="shared" ref="Q41" si="130">IF(SUM(H41)&lt;1,"",IF(H41=1,1,IF(Q43="",1,R43)))</f>
        <v>#VALUE!</v>
      </c>
      <c r="R41" t="e">
        <f t="shared" ref="R41" si="131">IF(Q41="","",IF(R43="",-D41,Q43-D41*R43))</f>
        <v>#VALUE!</v>
      </c>
    </row>
    <row r="43" spans="2:18" x14ac:dyDescent="0.35">
      <c r="B43" s="2" t="e">
        <f t="shared" ref="B43" si="132">IF(SUM(H41)=0,"",F41)</f>
        <v>#VALUE!</v>
      </c>
      <c r="C43" s="6" t="e">
        <f t="shared" si="44"/>
        <v>#VALUE!</v>
      </c>
      <c r="D43" s="2" t="e">
        <f t="shared" ref="D43" si="133">IF(SUM(H41)=0,"",INT(B43/F43))</f>
        <v>#VALUE!</v>
      </c>
      <c r="E43" s="6" t="e">
        <f t="shared" ref="E43" si="134">IF(B43="","","*")</f>
        <v>#VALUE!</v>
      </c>
      <c r="F43" s="7" t="e">
        <f t="shared" ref="F43" si="135">IF(SUM(H41)=0,"",H41)</f>
        <v>#VALUE!</v>
      </c>
      <c r="G43" s="6" t="e">
        <f t="shared" ref="G43" si="136">IF(B43="","","+")</f>
        <v>#VALUE!</v>
      </c>
      <c r="H43" s="6" t="e">
        <f t="shared" ref="H43" si="137">IF(SUM(H41)=0,"",MOD(B43,F43))</f>
        <v>#VALUE!</v>
      </c>
      <c r="N43" t="e">
        <f t="shared" ref="N43" si="138">IF(SUM(H43)&gt;1,"Also:","")</f>
        <v>#VALUE!</v>
      </c>
      <c r="O43" t="e">
        <f t="shared" si="3"/>
        <v>#VALUE!</v>
      </c>
      <c r="Q43" t="e">
        <f t="shared" ref="Q43" si="139">IF(SUM(H43)&lt;1,"",IF(H43=1,1,IF(Q45="",1,R45)))</f>
        <v>#VALUE!</v>
      </c>
      <c r="R43" t="e">
        <f t="shared" ref="R43" si="140">IF(Q43="","",IF(R45="",-D43,Q45-D43*R45))</f>
        <v>#VALUE!</v>
      </c>
    </row>
    <row r="45" spans="2:18" x14ac:dyDescent="0.35">
      <c r="B45" s="2" t="e">
        <f t="shared" ref="B45" si="141">IF(SUM(H43)=0,"",F43)</f>
        <v>#VALUE!</v>
      </c>
      <c r="C45" s="6" t="e">
        <f t="shared" si="44"/>
        <v>#VALUE!</v>
      </c>
      <c r="D45" s="2" t="e">
        <f t="shared" ref="D45" si="142">IF(SUM(H43)=0,"",INT(B45/F45))</f>
        <v>#VALUE!</v>
      </c>
      <c r="E45" s="6" t="e">
        <f t="shared" ref="E45" si="143">IF(B45="","","*")</f>
        <v>#VALUE!</v>
      </c>
      <c r="F45" s="7" t="e">
        <f t="shared" ref="F45" si="144">IF(SUM(H43)=0,"",H43)</f>
        <v>#VALUE!</v>
      </c>
      <c r="G45" s="6" t="e">
        <f t="shared" ref="G45" si="145">IF(B45="","","+")</f>
        <v>#VALUE!</v>
      </c>
      <c r="H45" s="6" t="e">
        <f t="shared" ref="H45" si="146">IF(SUM(H43)=0,"",MOD(B45,F45))</f>
        <v>#VALUE!</v>
      </c>
      <c r="N45" t="e">
        <f t="shared" ref="N45" si="147">IF(SUM(H45)&gt;1,"Also:","")</f>
        <v>#VALUE!</v>
      </c>
      <c r="O45" t="e">
        <f t="shared" si="3"/>
        <v>#VALUE!</v>
      </c>
      <c r="Q45" t="e">
        <f t="shared" ref="Q45" si="148">IF(SUM(H45)&lt;1,"",IF(H45=1,1,IF(Q47="",1,R47)))</f>
        <v>#VALUE!</v>
      </c>
      <c r="R45" t="e">
        <f t="shared" ref="R45" si="149">IF(Q45="","",IF(R47="",-D45,Q47-D45*R47))</f>
        <v>#VALUE!</v>
      </c>
    </row>
    <row r="47" spans="2:18" x14ac:dyDescent="0.35">
      <c r="B47" s="2" t="e">
        <f t="shared" ref="B47" si="150">IF(SUM(H45)=0,"",F45)</f>
        <v>#VALUE!</v>
      </c>
      <c r="C47" s="6" t="e">
        <f t="shared" si="44"/>
        <v>#VALUE!</v>
      </c>
      <c r="D47" s="2" t="e">
        <f t="shared" ref="D47" si="151">IF(SUM(H45)=0,"",INT(B47/F47))</f>
        <v>#VALUE!</v>
      </c>
      <c r="E47" s="6" t="e">
        <f t="shared" ref="E47" si="152">IF(B47="","","*")</f>
        <v>#VALUE!</v>
      </c>
      <c r="F47" s="7" t="e">
        <f t="shared" ref="F47" si="153">IF(SUM(H45)=0,"",H45)</f>
        <v>#VALUE!</v>
      </c>
      <c r="G47" s="6" t="e">
        <f t="shared" ref="G47" si="154">IF(B47="","","+")</f>
        <v>#VALUE!</v>
      </c>
      <c r="H47" s="6" t="e">
        <f t="shared" ref="H47" si="155">IF(SUM(H45)=0,"",MOD(B47,F47))</f>
        <v>#VALUE!</v>
      </c>
      <c r="N47" t="e">
        <f t="shared" ref="N47" si="156">IF(SUM(H47)&gt;1,"Also:","")</f>
        <v>#VALUE!</v>
      </c>
      <c r="O47" t="e">
        <f t="shared" si="3"/>
        <v>#VALUE!</v>
      </c>
      <c r="Q47" t="e">
        <f t="shared" ref="Q47" si="157">IF(SUM(H47)&lt;1,"",IF(H47=1,1,IF(Q49="",1,R49)))</f>
        <v>#VALUE!</v>
      </c>
      <c r="R47" t="e">
        <f t="shared" ref="R47" si="158">IF(Q47="","",IF(R49="",-D47,Q49-D47*R49))</f>
        <v>#VALUE!</v>
      </c>
    </row>
    <row r="49" spans="2:18" x14ac:dyDescent="0.35">
      <c r="B49" s="2" t="e">
        <f t="shared" ref="B49" si="159">IF(SUM(H47)=0,"",F47)</f>
        <v>#VALUE!</v>
      </c>
      <c r="C49" s="6" t="e">
        <f t="shared" si="44"/>
        <v>#VALUE!</v>
      </c>
      <c r="D49" s="2" t="e">
        <f t="shared" ref="D49" si="160">IF(SUM(H47)=0,"",INT(B49/F49))</f>
        <v>#VALUE!</v>
      </c>
      <c r="E49" s="6" t="e">
        <f t="shared" ref="E49" si="161">IF(B49="","","*")</f>
        <v>#VALUE!</v>
      </c>
      <c r="F49" s="7" t="e">
        <f t="shared" ref="F49" si="162">IF(SUM(H47)=0,"",H47)</f>
        <v>#VALUE!</v>
      </c>
      <c r="G49" s="6" t="e">
        <f t="shared" ref="G49" si="163">IF(B49="","","+")</f>
        <v>#VALUE!</v>
      </c>
      <c r="H49" s="6" t="e">
        <f t="shared" ref="H49" si="164">IF(SUM(H47)=0,"",MOD(B49,F49))</f>
        <v>#VALUE!</v>
      </c>
      <c r="N49" t="e">
        <f t="shared" ref="N49" si="165">IF(SUM(H49)&gt;1,"Also:","")</f>
        <v>#VALUE!</v>
      </c>
      <c r="O49" t="e">
        <f t="shared" si="3"/>
        <v>#VALUE!</v>
      </c>
      <c r="Q49" t="e">
        <f t="shared" ref="Q49" si="166">IF(SUM(H49)&lt;1,"",IF(H49=1,1,IF(Q51="",1,R51)))</f>
        <v>#VALUE!</v>
      </c>
      <c r="R49" t="e">
        <f t="shared" ref="R49" si="167">IF(Q49="","",IF(R51="",-D49,Q51-D49*R51))</f>
        <v>#VALUE!</v>
      </c>
    </row>
    <row r="51" spans="2:18" x14ac:dyDescent="0.35">
      <c r="B51" s="2" t="e">
        <f t="shared" ref="B51" si="168">IF(SUM(H49)=0,"",F49)</f>
        <v>#VALUE!</v>
      </c>
      <c r="C51" s="6" t="e">
        <f t="shared" si="44"/>
        <v>#VALUE!</v>
      </c>
      <c r="D51" s="2" t="e">
        <f t="shared" ref="D51" si="169">IF(SUM(H49)=0,"",INT(B51/F51))</f>
        <v>#VALUE!</v>
      </c>
      <c r="E51" s="6" t="e">
        <f t="shared" ref="E51" si="170">IF(B51="","","*")</f>
        <v>#VALUE!</v>
      </c>
      <c r="F51" s="7" t="e">
        <f t="shared" ref="F51" si="171">IF(SUM(H49)=0,"",H49)</f>
        <v>#VALUE!</v>
      </c>
      <c r="G51" s="6" t="e">
        <f t="shared" ref="G51" si="172">IF(B51="","","+")</f>
        <v>#VALUE!</v>
      </c>
      <c r="H51" s="6" t="e">
        <f t="shared" ref="H51" si="173">IF(SUM(H49)=0,"",MOD(B51,F51))</f>
        <v>#VALUE!</v>
      </c>
      <c r="N51" t="e">
        <f t="shared" ref="N51" si="174">IF(SUM(H51)&gt;1,"Also:","")</f>
        <v>#VALUE!</v>
      </c>
      <c r="O51" t="e">
        <f t="shared" si="3"/>
        <v>#VALUE!</v>
      </c>
      <c r="Q51" t="e">
        <f t="shared" ref="Q51" si="175">IF(SUM(H51)&lt;1,"",IF(H51=1,1,IF(Q53="",1,R53)))</f>
        <v>#VALUE!</v>
      </c>
      <c r="R51" t="e">
        <f t="shared" ref="R51" si="176">IF(Q51="","",IF(R53="",-D51,Q53-D51*R53))</f>
        <v>#VALUE!</v>
      </c>
    </row>
    <row r="53" spans="2:18" x14ac:dyDescent="0.35">
      <c r="B53" s="2" t="e">
        <f t="shared" ref="B53" si="177">IF(SUM(H51)=0,"",F51)</f>
        <v>#VALUE!</v>
      </c>
      <c r="C53" s="6" t="e">
        <f t="shared" si="44"/>
        <v>#VALUE!</v>
      </c>
      <c r="D53" s="2" t="e">
        <f t="shared" ref="D53" si="178">IF(SUM(H51)=0,"",INT(B53/F53))</f>
        <v>#VALUE!</v>
      </c>
      <c r="E53" s="6" t="e">
        <f t="shared" ref="E53" si="179">IF(B53="","","*")</f>
        <v>#VALUE!</v>
      </c>
      <c r="F53" s="7" t="e">
        <f t="shared" ref="F53" si="180">IF(SUM(H51)=0,"",H51)</f>
        <v>#VALUE!</v>
      </c>
      <c r="G53" s="6" t="e">
        <f t="shared" ref="G53" si="181">IF(B53="","","+")</f>
        <v>#VALUE!</v>
      </c>
      <c r="H53" s="6" t="e">
        <f t="shared" ref="H53" si="182">IF(SUM(H51)=0,"",MOD(B53,F53))</f>
        <v>#VALUE!</v>
      </c>
      <c r="N53" t="e">
        <f t="shared" ref="N53" si="183">IF(SUM(H53)&gt;1,"Also:","")</f>
        <v>#VALUE!</v>
      </c>
      <c r="O53" t="e">
        <f t="shared" si="3"/>
        <v>#VALUE!</v>
      </c>
      <c r="Q53" t="e">
        <f t="shared" ref="Q53" si="184">IF(SUM(H53)&lt;1,"",IF(H53=1,1,IF(Q55="",1,R55)))</f>
        <v>#VALUE!</v>
      </c>
      <c r="R53" t="e">
        <f t="shared" ref="R53" si="185">IF(Q53="","",IF(R55="",-D53,Q55-D53*R55))</f>
        <v>#VALUE!</v>
      </c>
    </row>
    <row r="55" spans="2:18" x14ac:dyDescent="0.35">
      <c r="B55" s="2" t="e">
        <f t="shared" ref="B55" si="186">IF(SUM(H53)=0,"",F53)</f>
        <v>#VALUE!</v>
      </c>
      <c r="C55" s="6" t="e">
        <f t="shared" si="44"/>
        <v>#VALUE!</v>
      </c>
      <c r="D55" s="2" t="e">
        <f t="shared" ref="D55" si="187">IF(SUM(H53)=0,"",INT(B55/F55))</f>
        <v>#VALUE!</v>
      </c>
      <c r="E55" s="6" t="e">
        <f t="shared" ref="E55" si="188">IF(B55="","","*")</f>
        <v>#VALUE!</v>
      </c>
      <c r="F55" s="7" t="e">
        <f t="shared" ref="F55" si="189">IF(SUM(H53)=0,"",H53)</f>
        <v>#VALUE!</v>
      </c>
      <c r="G55" s="6" t="e">
        <f t="shared" ref="G55" si="190">IF(B55="","","+")</f>
        <v>#VALUE!</v>
      </c>
      <c r="H55" s="6" t="e">
        <f t="shared" ref="H55" si="191">IF(SUM(H53)=0,"",MOD(B55,F55))</f>
        <v>#VALUE!</v>
      </c>
      <c r="N55" t="e">
        <f t="shared" ref="N55" si="192">IF(SUM(H55)&gt;1,"Also:","")</f>
        <v>#VALUE!</v>
      </c>
      <c r="O55" t="e">
        <f t="shared" si="3"/>
        <v>#VALUE!</v>
      </c>
      <c r="Q55" t="e">
        <f t="shared" ref="Q55" si="193">IF(SUM(H55)&lt;1,"",IF(H55=1,1,IF(Q57="",1,R57)))</f>
        <v>#VALUE!</v>
      </c>
      <c r="R55" t="e">
        <f t="shared" ref="R55" si="194">IF(Q55="","",IF(R57="",-D55,Q57-D55*R57))</f>
        <v>#VALUE!</v>
      </c>
    </row>
    <row r="57" spans="2:18" x14ac:dyDescent="0.35">
      <c r="B57" s="2" t="e">
        <f t="shared" ref="B57" si="195">IF(SUM(H55)=0,"",F55)</f>
        <v>#VALUE!</v>
      </c>
      <c r="C57" s="6" t="e">
        <f t="shared" si="44"/>
        <v>#VALUE!</v>
      </c>
      <c r="D57" s="2" t="e">
        <f t="shared" ref="D57" si="196">IF(SUM(H55)=0,"",INT(B57/F57))</f>
        <v>#VALUE!</v>
      </c>
      <c r="E57" s="6" t="e">
        <f t="shared" ref="E57" si="197">IF(B57="","","*")</f>
        <v>#VALUE!</v>
      </c>
      <c r="F57" s="7" t="e">
        <f t="shared" ref="F57" si="198">IF(SUM(H55)=0,"",H55)</f>
        <v>#VALUE!</v>
      </c>
      <c r="G57" s="6" t="e">
        <f t="shared" ref="G57" si="199">IF(B57="","","+")</f>
        <v>#VALUE!</v>
      </c>
      <c r="H57" s="6" t="e">
        <f t="shared" ref="H57" si="200">IF(SUM(H55)=0,"",MOD(B57,F57))</f>
        <v>#VALUE!</v>
      </c>
      <c r="N57" t="e">
        <f t="shared" ref="N57" si="201">IF(SUM(H57)&gt;1,"Also:","")</f>
        <v>#VALUE!</v>
      </c>
      <c r="O57" t="e">
        <f t="shared" si="3"/>
        <v>#VALUE!</v>
      </c>
      <c r="Q57" t="e">
        <f t="shared" ref="Q57" si="202">IF(SUM(H57)&lt;1,"",IF(H57=1,1,IF(Q59="",1,R59)))</f>
        <v>#VALUE!</v>
      </c>
      <c r="R57" t="e">
        <f t="shared" ref="R57" si="203">IF(Q57="","",IF(R59="",-D57,Q59-D57*R59))</f>
        <v>#VALUE!</v>
      </c>
    </row>
    <row r="59" spans="2:18" x14ac:dyDescent="0.35">
      <c r="B59" s="2" t="e">
        <f t="shared" ref="B59" si="204">IF(SUM(H57)=0,"",F57)</f>
        <v>#VALUE!</v>
      </c>
      <c r="C59" s="6" t="e">
        <f t="shared" si="44"/>
        <v>#VALUE!</v>
      </c>
      <c r="D59" s="2" t="e">
        <f t="shared" ref="D59" si="205">IF(SUM(H57)=0,"",INT(B59/F59))</f>
        <v>#VALUE!</v>
      </c>
      <c r="E59" s="6" t="e">
        <f t="shared" ref="E59" si="206">IF(B59="","","*")</f>
        <v>#VALUE!</v>
      </c>
      <c r="F59" s="7" t="e">
        <f t="shared" ref="F59" si="207">IF(SUM(H57)=0,"",H57)</f>
        <v>#VALUE!</v>
      </c>
      <c r="G59" s="6" t="e">
        <f t="shared" ref="G59" si="208">IF(B59="","","+")</f>
        <v>#VALUE!</v>
      </c>
      <c r="H59" s="6" t="e">
        <f t="shared" ref="H59" si="209">IF(SUM(H57)=0,"",MOD(B59,F59))</f>
        <v>#VALUE!</v>
      </c>
      <c r="N59" t="e">
        <f t="shared" ref="N59" si="210">IF(SUM(H59)&gt;1,"Also:","")</f>
        <v>#VALUE!</v>
      </c>
      <c r="O59" t="e">
        <f t="shared" si="3"/>
        <v>#VALUE!</v>
      </c>
      <c r="Q59" t="e">
        <f t="shared" ref="Q59" si="211">IF(SUM(H59)&lt;1,"",IF(H59=1,1,IF(Q61="",1,R61)))</f>
        <v>#VALUE!</v>
      </c>
      <c r="R59" t="e">
        <f t="shared" ref="R59" si="212">IF(Q59="","",IF(R61="",-D59,Q61-D59*R61))</f>
        <v>#VALUE!</v>
      </c>
    </row>
    <row r="61" spans="2:18" x14ac:dyDescent="0.35">
      <c r="B61" s="2" t="e">
        <f t="shared" ref="B61" si="213">IF(SUM(H59)=0,"",F59)</f>
        <v>#VALUE!</v>
      </c>
      <c r="C61" s="6" t="e">
        <f t="shared" si="44"/>
        <v>#VALUE!</v>
      </c>
      <c r="D61" s="2" t="e">
        <f t="shared" ref="D61" si="214">IF(SUM(H59)=0,"",INT(B61/F61))</f>
        <v>#VALUE!</v>
      </c>
      <c r="E61" s="6" t="e">
        <f t="shared" ref="E61" si="215">IF(B61="","","*")</f>
        <v>#VALUE!</v>
      </c>
      <c r="F61" s="7" t="e">
        <f t="shared" ref="F61" si="216">IF(SUM(H59)=0,"",H59)</f>
        <v>#VALUE!</v>
      </c>
      <c r="G61" s="6" t="e">
        <f t="shared" ref="G61" si="217">IF(B61="","","+")</f>
        <v>#VALUE!</v>
      </c>
      <c r="H61" s="6" t="e">
        <f t="shared" ref="H61" si="218">IF(SUM(H59)=0,"",MOD(B61,F61))</f>
        <v>#VALUE!</v>
      </c>
      <c r="N61" t="e">
        <f t="shared" ref="N61" si="219">IF(SUM(H61)&gt;1,"Also:","")</f>
        <v>#VALUE!</v>
      </c>
      <c r="O61" t="e">
        <f t="shared" si="3"/>
        <v>#VALUE!</v>
      </c>
      <c r="Q61" t="e">
        <f t="shared" ref="Q61" si="220">IF(SUM(H61)&lt;1,"",IF(H61=1,1,IF(Q63="",1,R63)))</f>
        <v>#VALUE!</v>
      </c>
      <c r="R61" t="e">
        <f t="shared" ref="R61" si="221">IF(Q61="","",IF(R63="",-D61,Q63-D61*R63))</f>
        <v>#VALUE!</v>
      </c>
    </row>
    <row r="63" spans="2:18" x14ac:dyDescent="0.35">
      <c r="B63" s="2" t="e">
        <f t="shared" ref="B63" si="222">IF(SUM(H61)=0,"",F61)</f>
        <v>#VALUE!</v>
      </c>
      <c r="C63" s="6" t="e">
        <f t="shared" si="44"/>
        <v>#VALUE!</v>
      </c>
      <c r="D63" s="2" t="e">
        <f t="shared" ref="D63" si="223">IF(SUM(H61)=0,"",INT(B63/F63))</f>
        <v>#VALUE!</v>
      </c>
      <c r="E63" s="6" t="e">
        <f t="shared" ref="E63" si="224">IF(B63="","","*")</f>
        <v>#VALUE!</v>
      </c>
      <c r="F63" s="7" t="e">
        <f t="shared" ref="F63" si="225">IF(SUM(H61)=0,"",H61)</f>
        <v>#VALUE!</v>
      </c>
      <c r="G63" s="6" t="e">
        <f t="shared" ref="G63" si="226">IF(B63="","","+")</f>
        <v>#VALUE!</v>
      </c>
      <c r="H63" s="6" t="e">
        <f t="shared" ref="H63" si="227">IF(SUM(H61)=0,"",MOD(B63,F63))</f>
        <v>#VALUE!</v>
      </c>
      <c r="N63" t="e">
        <f t="shared" ref="N63" si="228">IF(SUM(H63)&gt;1,"Also:","")</f>
        <v>#VALUE!</v>
      </c>
      <c r="O63" t="e">
        <f t="shared" si="3"/>
        <v>#VALUE!</v>
      </c>
      <c r="Q63" t="e">
        <f t="shared" ref="Q63" si="229">IF(SUM(H63)&lt;1,"",IF(H63=1,1,IF(Q65="",1,R65)))</f>
        <v>#VALUE!</v>
      </c>
      <c r="R63" t="e">
        <f t="shared" ref="R63" si="230">IF(Q63="","",IF(R65="",-D63,Q65-D63*R65))</f>
        <v>#VALUE!</v>
      </c>
    </row>
    <row r="65" spans="1:18" x14ac:dyDescent="0.35">
      <c r="B65" s="2" t="e">
        <f t="shared" ref="B65" si="231">IF(SUM(H63)=0,"",F63)</f>
        <v>#VALUE!</v>
      </c>
      <c r="C65" s="6" t="e">
        <f t="shared" si="44"/>
        <v>#VALUE!</v>
      </c>
      <c r="D65" s="2" t="e">
        <f t="shared" ref="D65" si="232">IF(SUM(H63)=0,"",INT(B65/F65))</f>
        <v>#VALUE!</v>
      </c>
      <c r="E65" s="6" t="e">
        <f t="shared" ref="E65" si="233">IF(B65="","","*")</f>
        <v>#VALUE!</v>
      </c>
      <c r="F65" s="7" t="e">
        <f t="shared" ref="F65" si="234">IF(SUM(H63)=0,"",H63)</f>
        <v>#VALUE!</v>
      </c>
      <c r="G65" s="6" t="e">
        <f t="shared" ref="G65" si="235">IF(B65="","","+")</f>
        <v>#VALUE!</v>
      </c>
      <c r="H65" s="6" t="e">
        <f t="shared" ref="H65" si="236">IF(SUM(H63)=0,"",MOD(B65,F65))</f>
        <v>#VALUE!</v>
      </c>
      <c r="N65" t="e">
        <f t="shared" ref="N65" si="237">IF(SUM(H65)&gt;1,"Also:","")</f>
        <v>#VALUE!</v>
      </c>
      <c r="O65" t="e">
        <f t="shared" si="3"/>
        <v>#VALUE!</v>
      </c>
      <c r="Q65" t="e">
        <f t="shared" ref="Q65" si="238">IF(SUM(H65)&lt;1,"",IF(H65=1,1,IF(Q67="",1,R67)))</f>
        <v>#VALUE!</v>
      </c>
      <c r="R65" t="e">
        <f t="shared" ref="R65" si="239">IF(Q65="","",IF(R67="",-D65,Q67-D65*R67))</f>
        <v>#VALUE!</v>
      </c>
    </row>
    <row r="67" spans="1:18" x14ac:dyDescent="0.35">
      <c r="B67" s="2" t="e">
        <f t="shared" ref="B67" si="240">IF(SUM(H65)=0,"",F65)</f>
        <v>#VALUE!</v>
      </c>
      <c r="C67" s="6" t="e">
        <f t="shared" si="44"/>
        <v>#VALUE!</v>
      </c>
      <c r="D67" s="2" t="e">
        <f t="shared" ref="D67" si="241">IF(SUM(H65)=0,"",INT(B67/F67))</f>
        <v>#VALUE!</v>
      </c>
      <c r="E67" s="6" t="e">
        <f t="shared" ref="E67" si="242">IF(B67="","","*")</f>
        <v>#VALUE!</v>
      </c>
      <c r="F67" s="7" t="e">
        <f t="shared" ref="F67" si="243">IF(SUM(H65)=0,"",H65)</f>
        <v>#VALUE!</v>
      </c>
      <c r="G67" s="6" t="e">
        <f t="shared" ref="G67" si="244">IF(B67="","","+")</f>
        <v>#VALUE!</v>
      </c>
      <c r="H67" s="6" t="e">
        <f t="shared" ref="H67" si="245">IF(SUM(H65)=0,"",MOD(B67,F67))</f>
        <v>#VALUE!</v>
      </c>
      <c r="N67" t="e">
        <f t="shared" ref="N67" si="246">IF(SUM(H67)&gt;1,"Also:","")</f>
        <v>#VALUE!</v>
      </c>
      <c r="O67" t="e">
        <f t="shared" si="3"/>
        <v>#VALUE!</v>
      </c>
      <c r="Q67" t="e">
        <f t="shared" ref="Q67" si="247">IF(SUM(H67)&lt;1,"",IF(H67=1,1,IF(Q69="",1,R69)))</f>
        <v>#VALUE!</v>
      </c>
      <c r="R67" t="e">
        <f t="shared" ref="R67" si="248">IF(Q67="","",IF(R69="",-D67,Q69-D67*R69))</f>
        <v>#VALUE!</v>
      </c>
    </row>
    <row r="69" spans="1:18" x14ac:dyDescent="0.35">
      <c r="B69" s="2" t="e">
        <f t="shared" ref="B69" si="249">IF(SUM(H67)=0,"",F67)</f>
        <v>#VALUE!</v>
      </c>
      <c r="C69" s="6" t="e">
        <f t="shared" si="44"/>
        <v>#VALUE!</v>
      </c>
      <c r="D69" s="2" t="e">
        <f t="shared" ref="D69" si="250">IF(SUM(H67)=0,"",INT(B69/F69))</f>
        <v>#VALUE!</v>
      </c>
      <c r="E69" s="6" t="e">
        <f t="shared" ref="E69" si="251">IF(B69="","","*")</f>
        <v>#VALUE!</v>
      </c>
      <c r="F69" s="7" t="e">
        <f t="shared" ref="F69" si="252">IF(SUM(H67)=0,"",H67)</f>
        <v>#VALUE!</v>
      </c>
      <c r="G69" s="6" t="e">
        <f t="shared" ref="G69" si="253">IF(B69="","","+")</f>
        <v>#VALUE!</v>
      </c>
      <c r="H69" s="6" t="e">
        <f t="shared" ref="H69" si="254">IF(SUM(H67)=0,"",MOD(B69,F69))</f>
        <v>#VALUE!</v>
      </c>
      <c r="N69" t="e">
        <f t="shared" ref="N69" si="255">IF(SUM(H69)&gt;1,"Also:","")</f>
        <v>#VALUE!</v>
      </c>
      <c r="O69" t="e">
        <f t="shared" si="3"/>
        <v>#VALUE!</v>
      </c>
      <c r="Q69" t="e">
        <f t="shared" ref="Q69" si="256">IF(SUM(H69)&lt;1,"",IF(H69=1,1,IF(Q71="",1,R71)))</f>
        <v>#VALUE!</v>
      </c>
      <c r="R69" t="e">
        <f t="shared" ref="R69" si="257">IF(Q69="","",IF(R71="",-D69,Q71-D69*R71))</f>
        <v>#VALUE!</v>
      </c>
    </row>
    <row r="71" spans="1:18" x14ac:dyDescent="0.35">
      <c r="B71" s="2" t="e">
        <f t="shared" ref="B71" si="258">IF(SUM(H69)=0,"",F69)</f>
        <v>#VALUE!</v>
      </c>
      <c r="C71" s="6" t="e">
        <f t="shared" si="44"/>
        <v>#VALUE!</v>
      </c>
      <c r="D71" s="2" t="e">
        <f t="shared" ref="D71" si="259">IF(SUM(H69)=0,"",INT(B71/F71))</f>
        <v>#VALUE!</v>
      </c>
      <c r="E71" s="6" t="e">
        <f t="shared" ref="E71" si="260">IF(B71="","","*")</f>
        <v>#VALUE!</v>
      </c>
      <c r="F71" s="7" t="e">
        <f t="shared" ref="F71" si="261">IF(SUM(H69)=0,"",H69)</f>
        <v>#VALUE!</v>
      </c>
      <c r="G71" s="6" t="e">
        <f t="shared" ref="G71" si="262">IF(B71="","","+")</f>
        <v>#VALUE!</v>
      </c>
      <c r="H71" s="6" t="e">
        <f t="shared" ref="H71" si="263">IF(SUM(H69)=0,"",MOD(B71,F71))</f>
        <v>#VALUE!</v>
      </c>
      <c r="N71" t="e">
        <f t="shared" ref="N71" si="264">IF(SUM(H71)&gt;1,"Also:","")</f>
        <v>#VALUE!</v>
      </c>
      <c r="O71" t="e">
        <f t="shared" si="3"/>
        <v>#VALUE!</v>
      </c>
      <c r="Q71" t="e">
        <f t="shared" ref="Q71" si="265">IF(SUM(H71)&lt;1,"",IF(H71=1,1,IF(Q73="",1,R73)))</f>
        <v>#VALUE!</v>
      </c>
      <c r="R71" t="e">
        <f t="shared" ref="R71" si="266">IF(Q71="","",IF(R73="",-D71,Q73-D71*R73))</f>
        <v>#VALUE!</v>
      </c>
    </row>
    <row r="73" spans="1:18" x14ac:dyDescent="0.35">
      <c r="B73" s="2" t="e">
        <f t="shared" ref="B73" si="267">IF(SUM(H71)=0,"",F71)</f>
        <v>#VALUE!</v>
      </c>
      <c r="C73" s="6" t="e">
        <f t="shared" si="44"/>
        <v>#VALUE!</v>
      </c>
      <c r="D73" s="2" t="e">
        <f t="shared" ref="D73" si="268">IF(SUM(H71)=0,"",INT(B73/F73))</f>
        <v>#VALUE!</v>
      </c>
      <c r="E73" s="6" t="e">
        <f t="shared" ref="E73" si="269">IF(B73="","","*")</f>
        <v>#VALUE!</v>
      </c>
      <c r="F73" s="7" t="e">
        <f t="shared" ref="F73" si="270">IF(SUM(H71)=0,"",H71)</f>
        <v>#VALUE!</v>
      </c>
      <c r="G73" s="6" t="e">
        <f t="shared" ref="G73" si="271">IF(B73="","","+")</f>
        <v>#VALUE!</v>
      </c>
      <c r="H73" s="6" t="e">
        <f t="shared" ref="H73" si="272">IF(SUM(H71)=0,"",MOD(B73,F73))</f>
        <v>#VALUE!</v>
      </c>
      <c r="N73" t="e">
        <f t="shared" ref="N73" si="273">IF(SUM(H73)&gt;1,"Also:","")</f>
        <v>#VALUE!</v>
      </c>
      <c r="O73" t="e">
        <f t="shared" ref="O73:O75" si="274">IF(SUM(H73)&gt;1,SUBSTITUTE("1 = "&amp;Q75&amp;"*"&amp;B75&amp;"+"&amp;R75&amp;"*("&amp;L73&amp;") = "&amp;Q73&amp;"*"&amp;B73&amp;"+"&amp;R73&amp;"*"&amp;F73,"+-","-"),"")</f>
        <v>#VALUE!</v>
      </c>
      <c r="Q73" t="e">
        <f t="shared" ref="Q73" si="275">IF(SUM(H73)&lt;1,"",IF(H73=1,1,IF(Q75="",1,R75)))</f>
        <v>#VALUE!</v>
      </c>
      <c r="R73" t="e">
        <f t="shared" ref="R73" si="276">IF(Q73="","",IF(R75="",-D73,Q75-D73*R75))</f>
        <v>#VALUE!</v>
      </c>
    </row>
    <row r="75" spans="1:18" x14ac:dyDescent="0.35">
      <c r="A75" s="46"/>
      <c r="B75" s="47" t="e">
        <f t="shared" ref="B75" si="277">IF(SUM(H73)=0,"",F73)</f>
        <v>#VALUE!</v>
      </c>
      <c r="C75" s="48" t="e">
        <f t="shared" si="44"/>
        <v>#VALUE!</v>
      </c>
      <c r="D75" s="47" t="e">
        <f t="shared" ref="D75" si="278">IF(SUM(H73)=0,"",INT(B75/F75))</f>
        <v>#VALUE!</v>
      </c>
      <c r="E75" s="48" t="e">
        <f t="shared" ref="E75" si="279">IF(B75="","","*")</f>
        <v>#VALUE!</v>
      </c>
      <c r="F75" s="49" t="e">
        <f t="shared" ref="F75" si="280">IF(SUM(H73)=0,"",H73)</f>
        <v>#VALUE!</v>
      </c>
      <c r="G75" s="48" t="e">
        <f t="shared" ref="G75" si="281">IF(B75="","","+")</f>
        <v>#VALUE!</v>
      </c>
      <c r="H75" s="48" t="e">
        <f t="shared" ref="H75" si="282">IF(SUM(H73)=0,"",MOD(B75,F75))</f>
        <v>#VALUE!</v>
      </c>
      <c r="I75" s="46"/>
      <c r="J75" s="46"/>
      <c r="K75" s="46"/>
      <c r="L75" s="46"/>
      <c r="M75" s="52"/>
      <c r="N75" s="46" t="e">
        <f t="shared" ref="N75" si="283">IF(SUM(H75)&gt;1,"Also:","")</f>
        <v>#VALUE!</v>
      </c>
      <c r="O75" s="46" t="e">
        <f t="shared" si="274"/>
        <v>#VALUE!</v>
      </c>
      <c r="P75" s="46"/>
      <c r="Q75" s="46" t="e">
        <f t="shared" ref="Q75" si="284">IF(SUM(H75)&lt;1,"",IF(H75=1,1,IF(Q77="",1,R77)))</f>
        <v>#VALUE!</v>
      </c>
      <c r="R75" s="46" t="e">
        <f t="shared" ref="R75" si="285">IF(Q75="","",IF(R77="",-D75,Q77-D75*R77))</f>
        <v>#VALUE!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workbookViewId="0"/>
  </sheetViews>
  <sheetFormatPr baseColWidth="10" defaultRowHeight="14.5" x14ac:dyDescent="0.35"/>
  <cols>
    <col min="1" max="1" width="11.453125" style="3"/>
    <col min="2" max="2" width="14.54296875" customWidth="1"/>
    <col min="3" max="3" width="16.1796875" customWidth="1"/>
    <col min="4" max="4" width="14.26953125" customWidth="1"/>
    <col min="5" max="6" width="12" bestFit="1" customWidth="1"/>
    <col min="9" max="10" width="14.54296875" customWidth="1"/>
  </cols>
  <sheetData>
    <row r="1" spans="1:11" x14ac:dyDescent="0.35">
      <c r="A1" s="3" t="s">
        <v>58</v>
      </c>
      <c r="C1" t="s">
        <v>23</v>
      </c>
    </row>
    <row r="3" spans="1:11" ht="16.5" x14ac:dyDescent="0.35">
      <c r="A3" s="3" t="s">
        <v>57</v>
      </c>
      <c r="C3" s="4" t="s">
        <v>26</v>
      </c>
      <c r="D3" t="s">
        <v>59</v>
      </c>
    </row>
    <row r="4" spans="1:11" ht="16.5" x14ac:dyDescent="0.35">
      <c r="C4" s="4" t="s">
        <v>49</v>
      </c>
      <c r="D4" t="s">
        <v>50</v>
      </c>
    </row>
    <row r="5" spans="1:11" ht="16.5" x14ac:dyDescent="0.35">
      <c r="C5" s="4" t="s">
        <v>29</v>
      </c>
      <c r="D5" t="s">
        <v>51</v>
      </c>
    </row>
    <row r="6" spans="1:11" ht="16.5" x14ac:dyDescent="0.35">
      <c r="C6" s="4" t="s">
        <v>48</v>
      </c>
      <c r="D6" t="s">
        <v>52</v>
      </c>
    </row>
    <row r="8" spans="1:11" x14ac:dyDescent="0.35">
      <c r="B8" t="s">
        <v>38</v>
      </c>
      <c r="C8">
        <f>3^5</f>
        <v>243</v>
      </c>
      <c r="D8" s="6" t="s">
        <v>17</v>
      </c>
      <c r="E8">
        <f>INT(C8/7)</f>
        <v>34</v>
      </c>
      <c r="F8" t="s">
        <v>36</v>
      </c>
      <c r="G8" s="6" t="s">
        <v>37</v>
      </c>
      <c r="H8" s="6">
        <f>C8-E8*7</f>
        <v>5</v>
      </c>
    </row>
    <row r="9" spans="1:11" x14ac:dyDescent="0.35">
      <c r="D9" s="6"/>
      <c r="G9" s="6"/>
      <c r="H9" s="6"/>
    </row>
    <row r="12" spans="1:11" ht="15" thickBot="1" x14ac:dyDescent="0.4"/>
    <row r="13" spans="1:11" ht="15" thickTop="1" x14ac:dyDescent="0.35">
      <c r="A13" s="23" t="s">
        <v>53</v>
      </c>
      <c r="B13" s="24"/>
      <c r="C13" s="24"/>
      <c r="D13" s="24"/>
      <c r="E13" s="24"/>
      <c r="F13" s="24"/>
      <c r="G13" s="24"/>
      <c r="H13" s="24"/>
      <c r="I13" s="24"/>
      <c r="J13" s="24"/>
      <c r="K13" s="25"/>
    </row>
    <row r="14" spans="1:11" x14ac:dyDescent="0.35">
      <c r="A14" s="41" t="s">
        <v>4</v>
      </c>
      <c r="B14" s="6" t="s">
        <v>39</v>
      </c>
      <c r="C14" s="6" t="s">
        <v>40</v>
      </c>
      <c r="K14" s="26"/>
    </row>
    <row r="15" spans="1:11" x14ac:dyDescent="0.35">
      <c r="A15" s="39">
        <v>13</v>
      </c>
      <c r="B15" s="40">
        <v>7</v>
      </c>
      <c r="C15" s="40">
        <v>19</v>
      </c>
      <c r="I15" s="2"/>
      <c r="J15" s="3"/>
      <c r="K15" s="26"/>
    </row>
    <row r="16" spans="1:11" x14ac:dyDescent="0.35">
      <c r="A16" s="27"/>
      <c r="K16" s="26"/>
    </row>
    <row r="17" spans="1:11" x14ac:dyDescent="0.35">
      <c r="A17" s="27"/>
      <c r="B17" s="38"/>
      <c r="C17" t="s">
        <v>40</v>
      </c>
      <c r="K17" s="26"/>
    </row>
    <row r="18" spans="1:11" x14ac:dyDescent="0.35">
      <c r="A18" s="27"/>
      <c r="B18" s="38"/>
      <c r="C18">
        <v>1</v>
      </c>
      <c r="E18" s="2" t="str">
        <f>IF(C18="","",$B$15&amp;"^"&amp;C18&amp;" = ")</f>
        <v xml:space="preserve">7^1 = </v>
      </c>
      <c r="F18">
        <f>IF(C18="","",$B$15)</f>
        <v>7</v>
      </c>
      <c r="G18" t="str">
        <f>IF(C18="",""," mod "&amp;$A$15)</f>
        <v xml:space="preserve"> mod 13</v>
      </c>
      <c r="K18" s="26"/>
    </row>
    <row r="19" spans="1:11" x14ac:dyDescent="0.35">
      <c r="A19" s="27"/>
      <c r="B19" s="38"/>
      <c r="C19">
        <f>IF(C18="","",IF(C18=$C$15,"",C18+1))</f>
        <v>2</v>
      </c>
      <c r="E19" s="2" t="str">
        <f t="shared" ref="E19:E42" si="0">IF(C19="","",$B$15&amp;"^"&amp;C19&amp;" = ")</f>
        <v xml:space="preserve">7^2 = </v>
      </c>
      <c r="F19">
        <f>IF(C19="","",MOD(F18*$B$15,$A$15))</f>
        <v>10</v>
      </c>
      <c r="G19" t="str">
        <f t="shared" ref="G19:G42" si="1">IF(C19="",""," mod "&amp;$A$15)</f>
        <v xml:space="preserve"> mod 13</v>
      </c>
      <c r="K19" s="26"/>
    </row>
    <row r="20" spans="1:11" x14ac:dyDescent="0.35">
      <c r="A20" s="27"/>
      <c r="B20" s="38"/>
      <c r="C20">
        <f t="shared" ref="C20:C42" si="2">IF(C19="","",IF(C19=$C$15,"",C19+1))</f>
        <v>3</v>
      </c>
      <c r="E20" s="2" t="str">
        <f t="shared" si="0"/>
        <v xml:space="preserve">7^3 = </v>
      </c>
      <c r="F20">
        <f t="shared" ref="F20:F42" si="3">IF(C20="","",MOD(F19*$B$15,$A$15))</f>
        <v>5</v>
      </c>
      <c r="G20" t="str">
        <f t="shared" si="1"/>
        <v xml:space="preserve"> mod 13</v>
      </c>
      <c r="K20" s="26"/>
    </row>
    <row r="21" spans="1:11" x14ac:dyDescent="0.35">
      <c r="A21" s="27"/>
      <c r="B21" s="38"/>
      <c r="C21">
        <f t="shared" si="2"/>
        <v>4</v>
      </c>
      <c r="E21" s="2" t="str">
        <f t="shared" si="0"/>
        <v xml:space="preserve">7^4 = </v>
      </c>
      <c r="F21">
        <f t="shared" si="3"/>
        <v>9</v>
      </c>
      <c r="G21" t="str">
        <f t="shared" si="1"/>
        <v xml:space="preserve"> mod 13</v>
      </c>
      <c r="K21" s="26"/>
    </row>
    <row r="22" spans="1:11" x14ac:dyDescent="0.35">
      <c r="A22" s="27"/>
      <c r="B22" s="38"/>
      <c r="C22">
        <f t="shared" si="2"/>
        <v>5</v>
      </c>
      <c r="E22" s="2" t="str">
        <f t="shared" si="0"/>
        <v xml:space="preserve">7^5 = </v>
      </c>
      <c r="F22">
        <f t="shared" si="3"/>
        <v>11</v>
      </c>
      <c r="G22" t="str">
        <f t="shared" si="1"/>
        <v xml:space="preserve"> mod 13</v>
      </c>
      <c r="K22" s="26"/>
    </row>
    <row r="23" spans="1:11" x14ac:dyDescent="0.35">
      <c r="A23" s="27"/>
      <c r="B23" s="38"/>
      <c r="C23">
        <f t="shared" si="2"/>
        <v>6</v>
      </c>
      <c r="E23" s="2" t="str">
        <f t="shared" si="0"/>
        <v xml:space="preserve">7^6 = </v>
      </c>
      <c r="F23">
        <f t="shared" si="3"/>
        <v>12</v>
      </c>
      <c r="G23" t="str">
        <f t="shared" si="1"/>
        <v xml:space="preserve"> mod 13</v>
      </c>
      <c r="K23" s="26"/>
    </row>
    <row r="24" spans="1:11" x14ac:dyDescent="0.35">
      <c r="A24" s="27"/>
      <c r="B24" s="38"/>
      <c r="C24">
        <f t="shared" si="2"/>
        <v>7</v>
      </c>
      <c r="E24" s="2" t="str">
        <f t="shared" si="0"/>
        <v xml:space="preserve">7^7 = </v>
      </c>
      <c r="F24">
        <f t="shared" si="3"/>
        <v>6</v>
      </c>
      <c r="G24" t="str">
        <f t="shared" si="1"/>
        <v xml:space="preserve"> mod 13</v>
      </c>
      <c r="K24" s="26"/>
    </row>
    <row r="25" spans="1:11" x14ac:dyDescent="0.35">
      <c r="A25" s="27"/>
      <c r="B25" t="str">
        <f t="shared" ref="B25:B42" si="4">IF(SUM(B24)&gt;0,INT(B24/2),"")</f>
        <v/>
      </c>
      <c r="C25">
        <f t="shared" si="2"/>
        <v>8</v>
      </c>
      <c r="E25" s="2" t="str">
        <f t="shared" si="0"/>
        <v xml:space="preserve">7^8 = </v>
      </c>
      <c r="F25">
        <f t="shared" si="3"/>
        <v>3</v>
      </c>
      <c r="G25" t="str">
        <f t="shared" si="1"/>
        <v xml:space="preserve"> mod 13</v>
      </c>
      <c r="K25" s="26"/>
    </row>
    <row r="26" spans="1:11" x14ac:dyDescent="0.35">
      <c r="A26" s="27"/>
      <c r="B26" t="str">
        <f t="shared" si="4"/>
        <v/>
      </c>
      <c r="C26">
        <f t="shared" si="2"/>
        <v>9</v>
      </c>
      <c r="E26" s="2" t="str">
        <f t="shared" si="0"/>
        <v xml:space="preserve">7^9 = </v>
      </c>
      <c r="F26">
        <f t="shared" si="3"/>
        <v>8</v>
      </c>
      <c r="G26" t="str">
        <f t="shared" si="1"/>
        <v xml:space="preserve"> mod 13</v>
      </c>
      <c r="K26" s="26"/>
    </row>
    <row r="27" spans="1:11" x14ac:dyDescent="0.35">
      <c r="A27" s="27"/>
      <c r="B27" t="str">
        <f t="shared" si="4"/>
        <v/>
      </c>
      <c r="C27">
        <f t="shared" si="2"/>
        <v>10</v>
      </c>
      <c r="E27" s="2" t="str">
        <f t="shared" si="0"/>
        <v xml:space="preserve">7^10 = </v>
      </c>
      <c r="F27">
        <f t="shared" si="3"/>
        <v>4</v>
      </c>
      <c r="G27" t="str">
        <f t="shared" si="1"/>
        <v xml:space="preserve"> mod 13</v>
      </c>
      <c r="K27" s="26"/>
    </row>
    <row r="28" spans="1:11" x14ac:dyDescent="0.35">
      <c r="A28" s="27"/>
      <c r="B28" t="str">
        <f t="shared" si="4"/>
        <v/>
      </c>
      <c r="C28">
        <f t="shared" si="2"/>
        <v>11</v>
      </c>
      <c r="E28" s="2" t="str">
        <f t="shared" si="0"/>
        <v xml:space="preserve">7^11 = </v>
      </c>
      <c r="F28">
        <f t="shared" si="3"/>
        <v>2</v>
      </c>
      <c r="G28" t="str">
        <f t="shared" si="1"/>
        <v xml:space="preserve"> mod 13</v>
      </c>
      <c r="K28" s="26"/>
    </row>
    <row r="29" spans="1:11" x14ac:dyDescent="0.35">
      <c r="A29" s="27"/>
      <c r="B29" t="str">
        <f t="shared" si="4"/>
        <v/>
      </c>
      <c r="C29">
        <f t="shared" si="2"/>
        <v>12</v>
      </c>
      <c r="E29" s="2" t="str">
        <f t="shared" si="0"/>
        <v xml:space="preserve">7^12 = </v>
      </c>
      <c r="F29">
        <f t="shared" si="3"/>
        <v>1</v>
      </c>
      <c r="G29" t="str">
        <f t="shared" si="1"/>
        <v xml:space="preserve"> mod 13</v>
      </c>
      <c r="K29" s="26"/>
    </row>
    <row r="30" spans="1:11" x14ac:dyDescent="0.35">
      <c r="A30" s="27"/>
      <c r="B30" t="str">
        <f t="shared" si="4"/>
        <v/>
      </c>
      <c r="C30">
        <f t="shared" si="2"/>
        <v>13</v>
      </c>
      <c r="E30" s="2" t="str">
        <f t="shared" si="0"/>
        <v xml:space="preserve">7^13 = </v>
      </c>
      <c r="F30">
        <f t="shared" si="3"/>
        <v>7</v>
      </c>
      <c r="G30" t="str">
        <f t="shared" si="1"/>
        <v xml:space="preserve"> mod 13</v>
      </c>
      <c r="K30" s="26"/>
    </row>
    <row r="31" spans="1:11" x14ac:dyDescent="0.35">
      <c r="A31" s="27"/>
      <c r="B31" t="str">
        <f t="shared" si="4"/>
        <v/>
      </c>
      <c r="C31">
        <f t="shared" si="2"/>
        <v>14</v>
      </c>
      <c r="E31" s="2" t="str">
        <f t="shared" si="0"/>
        <v xml:space="preserve">7^14 = </v>
      </c>
      <c r="F31">
        <f t="shared" si="3"/>
        <v>10</v>
      </c>
      <c r="G31" t="str">
        <f t="shared" si="1"/>
        <v xml:space="preserve"> mod 13</v>
      </c>
      <c r="K31" s="26"/>
    </row>
    <row r="32" spans="1:11" x14ac:dyDescent="0.35">
      <c r="A32" s="27"/>
      <c r="B32" t="str">
        <f t="shared" si="4"/>
        <v/>
      </c>
      <c r="C32">
        <f t="shared" si="2"/>
        <v>15</v>
      </c>
      <c r="E32" s="2" t="str">
        <f t="shared" si="0"/>
        <v xml:space="preserve">7^15 = </v>
      </c>
      <c r="F32">
        <f t="shared" si="3"/>
        <v>5</v>
      </c>
      <c r="G32" t="str">
        <f t="shared" si="1"/>
        <v xml:space="preserve"> mod 13</v>
      </c>
      <c r="K32" s="26"/>
    </row>
    <row r="33" spans="1:11" x14ac:dyDescent="0.35">
      <c r="A33" s="27"/>
      <c r="B33" t="str">
        <f t="shared" si="4"/>
        <v/>
      </c>
      <c r="C33">
        <f t="shared" si="2"/>
        <v>16</v>
      </c>
      <c r="E33" s="2" t="str">
        <f t="shared" si="0"/>
        <v xml:space="preserve">7^16 = </v>
      </c>
      <c r="F33">
        <f t="shared" si="3"/>
        <v>9</v>
      </c>
      <c r="G33" t="str">
        <f t="shared" si="1"/>
        <v xml:space="preserve"> mod 13</v>
      </c>
      <c r="K33" s="26"/>
    </row>
    <row r="34" spans="1:11" x14ac:dyDescent="0.35">
      <c r="A34" s="27"/>
      <c r="B34" t="str">
        <f t="shared" si="4"/>
        <v/>
      </c>
      <c r="C34">
        <f t="shared" si="2"/>
        <v>17</v>
      </c>
      <c r="E34" s="2" t="str">
        <f t="shared" si="0"/>
        <v xml:space="preserve">7^17 = </v>
      </c>
      <c r="F34">
        <f t="shared" si="3"/>
        <v>11</v>
      </c>
      <c r="G34" t="str">
        <f t="shared" si="1"/>
        <v xml:space="preserve"> mod 13</v>
      </c>
      <c r="K34" s="26"/>
    </row>
    <row r="35" spans="1:11" x14ac:dyDescent="0.35">
      <c r="A35" s="27"/>
      <c r="B35" t="str">
        <f t="shared" si="4"/>
        <v/>
      </c>
      <c r="C35">
        <f t="shared" si="2"/>
        <v>18</v>
      </c>
      <c r="E35" s="2" t="str">
        <f t="shared" si="0"/>
        <v xml:space="preserve">7^18 = </v>
      </c>
      <c r="F35">
        <f t="shared" si="3"/>
        <v>12</v>
      </c>
      <c r="G35" t="str">
        <f t="shared" si="1"/>
        <v xml:space="preserve"> mod 13</v>
      </c>
      <c r="K35" s="26"/>
    </row>
    <row r="36" spans="1:11" x14ac:dyDescent="0.35">
      <c r="A36" s="27"/>
      <c r="B36" t="str">
        <f t="shared" si="4"/>
        <v/>
      </c>
      <c r="C36">
        <f t="shared" si="2"/>
        <v>19</v>
      </c>
      <c r="E36" s="2" t="str">
        <f t="shared" si="0"/>
        <v xml:space="preserve">7^19 = </v>
      </c>
      <c r="F36">
        <f t="shared" si="3"/>
        <v>6</v>
      </c>
      <c r="G36" t="str">
        <f t="shared" si="1"/>
        <v xml:space="preserve"> mod 13</v>
      </c>
      <c r="K36" s="26"/>
    </row>
    <row r="37" spans="1:11" x14ac:dyDescent="0.35">
      <c r="A37" s="27"/>
      <c r="B37" t="str">
        <f t="shared" si="4"/>
        <v/>
      </c>
      <c r="C37" t="str">
        <f t="shared" si="2"/>
        <v/>
      </c>
      <c r="E37" s="2" t="str">
        <f t="shared" si="0"/>
        <v/>
      </c>
      <c r="F37" t="str">
        <f t="shared" si="3"/>
        <v/>
      </c>
      <c r="G37" t="str">
        <f t="shared" si="1"/>
        <v/>
      </c>
      <c r="K37" s="26"/>
    </row>
    <row r="38" spans="1:11" x14ac:dyDescent="0.35">
      <c r="A38" s="27"/>
      <c r="B38" t="str">
        <f t="shared" si="4"/>
        <v/>
      </c>
      <c r="C38" t="str">
        <f t="shared" si="2"/>
        <v/>
      </c>
      <c r="E38" s="2" t="str">
        <f t="shared" si="0"/>
        <v/>
      </c>
      <c r="F38" t="str">
        <f t="shared" si="3"/>
        <v/>
      </c>
      <c r="G38" t="str">
        <f t="shared" si="1"/>
        <v/>
      </c>
      <c r="K38" s="26"/>
    </row>
    <row r="39" spans="1:11" x14ac:dyDescent="0.35">
      <c r="A39" s="27"/>
      <c r="B39" t="str">
        <f t="shared" si="4"/>
        <v/>
      </c>
      <c r="C39" t="str">
        <f t="shared" si="2"/>
        <v/>
      </c>
      <c r="E39" s="2" t="str">
        <f t="shared" si="0"/>
        <v/>
      </c>
      <c r="F39" t="str">
        <f t="shared" si="3"/>
        <v/>
      </c>
      <c r="G39" t="str">
        <f t="shared" si="1"/>
        <v/>
      </c>
      <c r="K39" s="26"/>
    </row>
    <row r="40" spans="1:11" x14ac:dyDescent="0.35">
      <c r="A40" s="27"/>
      <c r="B40" t="str">
        <f t="shared" si="4"/>
        <v/>
      </c>
      <c r="C40" t="str">
        <f t="shared" si="2"/>
        <v/>
      </c>
      <c r="E40" s="2" t="str">
        <f t="shared" si="0"/>
        <v/>
      </c>
      <c r="F40" t="str">
        <f t="shared" si="3"/>
        <v/>
      </c>
      <c r="G40" t="str">
        <f t="shared" si="1"/>
        <v/>
      </c>
      <c r="K40" s="26"/>
    </row>
    <row r="41" spans="1:11" x14ac:dyDescent="0.35">
      <c r="A41" s="27"/>
      <c r="B41" t="str">
        <f t="shared" si="4"/>
        <v/>
      </c>
      <c r="C41" t="str">
        <f t="shared" si="2"/>
        <v/>
      </c>
      <c r="D41" t="str">
        <f t="shared" ref="D41:D42" si="5">IF(C41="","",D40*2)</f>
        <v/>
      </c>
      <c r="E41" s="2" t="str">
        <f t="shared" si="0"/>
        <v/>
      </c>
      <c r="F41" t="str">
        <f t="shared" si="3"/>
        <v/>
      </c>
      <c r="G41" t="str">
        <f t="shared" si="1"/>
        <v/>
      </c>
      <c r="K41" s="26"/>
    </row>
    <row r="42" spans="1:11" ht="15" thickBot="1" x14ac:dyDescent="0.4">
      <c r="A42" s="28"/>
      <c r="B42" s="29" t="str">
        <f t="shared" si="4"/>
        <v/>
      </c>
      <c r="C42" s="29" t="str">
        <f t="shared" si="2"/>
        <v/>
      </c>
      <c r="D42" s="29" t="str">
        <f t="shared" si="5"/>
        <v/>
      </c>
      <c r="E42" s="30" t="str">
        <f t="shared" si="0"/>
        <v/>
      </c>
      <c r="F42" s="29" t="str">
        <f t="shared" si="3"/>
        <v/>
      </c>
      <c r="G42" s="29" t="str">
        <f t="shared" si="1"/>
        <v/>
      </c>
      <c r="H42" s="29"/>
      <c r="I42" s="29"/>
      <c r="J42" s="29"/>
      <c r="K42" s="31"/>
    </row>
    <row r="43" spans="1:11" ht="15" thickTop="1" x14ac:dyDescent="0.35"/>
  </sheetData>
  <conditionalFormatting sqref="F18:F42">
    <cfRule type="expression" dxfId="0" priority="1">
      <formula>C18=$C$15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4FD9B8C98F0641A16E859FA4B0985E" ma:contentTypeVersion="9" ma:contentTypeDescription="Ein neues Dokument erstellen." ma:contentTypeScope="" ma:versionID="43b730bd2b5ef5e6571e192bc76950ab">
  <xsd:schema xmlns:xsd="http://www.w3.org/2001/XMLSchema" xmlns:xs="http://www.w3.org/2001/XMLSchema" xmlns:p="http://schemas.microsoft.com/office/2006/metadata/properties" xmlns:ns2="73f3ab76-bb0a-4cd9-b594-4c0bb73fc3a2" xmlns:ns3="e6298a7e-daa5-4fb6-9f41-898d65298f4d" targetNamespace="http://schemas.microsoft.com/office/2006/metadata/properties" ma:root="true" ma:fieldsID="b4abcfe101fd390ac34620a56d90d787" ns2:_="" ns3:_="">
    <xsd:import namespace="73f3ab76-bb0a-4cd9-b594-4c0bb73fc3a2"/>
    <xsd:import namespace="e6298a7e-daa5-4fb6-9f41-898d65298f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3ab76-bb0a-4cd9-b594-4c0bb73fc3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98a7e-daa5-4fb6-9f41-898d65298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196A5C-ECDE-45A3-9186-9F48AA3B8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3ab76-bb0a-4cd9-b594-4c0bb73fc3a2"/>
    <ds:schemaRef ds:uri="e6298a7e-daa5-4fb6-9f41-898d65298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9E4173-16E3-49AB-92D9-963A47B83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C3559C-6C2A-427F-AB5F-7438A41EC5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Schlüssel generieren</vt:lpstr>
      <vt:lpstr>Ver- und Entschlüsseln mit RSA</vt:lpstr>
      <vt:lpstr>private key erraten</vt:lpstr>
      <vt:lpstr>ErweitertesEuklidverfahren</vt:lpstr>
      <vt:lpstr>ModularesPotenzieren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Joachim Hofmann</cp:lastModifiedBy>
  <dcterms:created xsi:type="dcterms:W3CDTF">2017-10-27T08:57:45Z</dcterms:created>
  <dcterms:modified xsi:type="dcterms:W3CDTF">2024-01-29T07:15:29Z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0x010100CF4FD9B8C98F0641A16E859FA4B0985E</vt:lpwstr>
  </property>
</Properties>
</file>